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 Masłowska\Desktop\"/>
    </mc:Choice>
  </mc:AlternateContent>
  <xr:revisionPtr revIDLastSave="0" documentId="13_ncr:1_{73EFC052-1B39-4797-9F03-9A3D1C18C919}" xr6:coauthVersionLast="36" xr6:coauthVersionMax="47" xr10:uidLastSave="{00000000-0000-0000-0000-000000000000}"/>
  <bookViews>
    <workbookView xWindow="0" yWindow="0" windowWidth="51600" windowHeight="16725" tabRatio="726" xr2:uid="{00000000-000D-0000-FFFF-FFFF00000000}"/>
  </bookViews>
  <sheets>
    <sheet name="4d-Dodatek zadaniowy-bezpoś" sheetId="14" r:id="rId1"/>
    <sheet name="Pomoc " sheetId="11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4" l="1"/>
  <c r="I18" i="14"/>
  <c r="I17" i="14"/>
  <c r="J17" i="14" s="1"/>
  <c r="K17" i="14" s="1"/>
  <c r="I16" i="14"/>
  <c r="J16" i="14" s="1"/>
  <c r="K16" i="14" s="1"/>
  <c r="I15" i="14"/>
  <c r="I19" i="14" l="1"/>
  <c r="M17" i="14"/>
  <c r="O17" i="14" s="1"/>
  <c r="M16" i="14"/>
  <c r="O16" i="14" s="1"/>
  <c r="J15" i="14"/>
  <c r="K15" i="14" s="1"/>
  <c r="J18" i="14"/>
  <c r="K18" i="14" s="1"/>
  <c r="B8" i="11"/>
  <c r="C7" i="11"/>
  <c r="G7" i="11" s="1"/>
  <c r="C6" i="11"/>
  <c r="D6" i="11" s="1"/>
  <c r="C5" i="11"/>
  <c r="D5" i="11" s="1"/>
  <c r="C4" i="11"/>
  <c r="M18" i="14" l="1"/>
  <c r="O18" i="14" s="1"/>
  <c r="J19" i="14"/>
  <c r="M15" i="14"/>
  <c r="K19" i="14"/>
  <c r="N15" i="14"/>
  <c r="N19" i="14" s="1"/>
  <c r="C8" i="11"/>
  <c r="G8" i="11" s="1"/>
  <c r="D7" i="11"/>
  <c r="E7" i="11"/>
  <c r="H7" i="11"/>
  <c r="D8" i="11"/>
  <c r="G6" i="11"/>
  <c r="G5" i="11"/>
  <c r="G4" i="11"/>
  <c r="D4" i="11"/>
  <c r="M19" i="14" l="1"/>
  <c r="O19" i="14" s="1"/>
  <c r="O15" i="14"/>
  <c r="H4" i="11"/>
  <c r="E4" i="11"/>
  <c r="E8" i="11"/>
  <c r="H8" i="11"/>
  <c r="E5" i="11"/>
  <c r="H5" i="11"/>
  <c r="E6" i="11"/>
  <c r="H6" i="11"/>
  <c r="F7" i="11"/>
  <c r="I7" i="11" s="1"/>
  <c r="F5" i="11" l="1"/>
  <c r="I5" i="11" s="1"/>
  <c r="F6" i="11"/>
  <c r="I6" i="11" s="1"/>
  <c r="F8" i="11"/>
  <c r="I8" i="11" s="1"/>
  <c r="F4" i="11"/>
  <c r="I4" i="11"/>
</calcChain>
</file>

<file path=xl/sharedStrings.xml><?xml version="1.0" encoding="utf-8"?>
<sst xmlns="http://schemas.openxmlformats.org/spreadsheetml/2006/main" count="73" uniqueCount="70">
  <si>
    <t>Kanclerz</t>
  </si>
  <si>
    <t>Uniwersytetu Zielonogórskiego</t>
  </si>
  <si>
    <t>mgr inż. Katarzyna Łasińska</t>
  </si>
  <si>
    <t>Imię i Nazwisko</t>
  </si>
  <si>
    <t>%</t>
  </si>
  <si>
    <t>Lp</t>
  </si>
  <si>
    <t>Ogółem:</t>
  </si>
  <si>
    <t>kierownik</t>
  </si>
  <si>
    <t xml:space="preserve">wykonawca </t>
  </si>
  <si>
    <t>* niepotrzebne skreślić</t>
  </si>
  <si>
    <t>Wydział Informatyki Elektroniki i Automatyki Projekt UMO-2017/27/B/ST7/00620</t>
  </si>
  <si>
    <t>Naliczenie Wynagrodzeń ogółem:</t>
  </si>
  <si>
    <t>lp os.</t>
  </si>
  <si>
    <t>Całkowite planowane wynagrodzenie w projekcie</t>
  </si>
  <si>
    <t>Całkowite brutto bez ZUS</t>
  </si>
  <si>
    <t>Całkowity ZUS</t>
  </si>
  <si>
    <t>Brutto "13"</t>
  </si>
  <si>
    <t>ZUS UZ od "13"</t>
  </si>
  <si>
    <t>Brutto bez "13" (na umowe)</t>
  </si>
  <si>
    <t xml:space="preserve">ZUS od Brutto bez "13" </t>
  </si>
  <si>
    <t>Razem całkowity koszt wynagrodzenia</t>
  </si>
  <si>
    <t>1.</t>
  </si>
  <si>
    <t>2.</t>
  </si>
  <si>
    <t>3.</t>
  </si>
  <si>
    <t>4.</t>
  </si>
  <si>
    <t>S</t>
  </si>
  <si>
    <t>Naliczenie wynagrodzeń przy założeniu:</t>
  </si>
  <si>
    <t>*  ZUS UZ 19,64%</t>
  </si>
  <si>
    <t>* "13" 8,5%</t>
  </si>
  <si>
    <t>*stypendia naukowe nie zostały uwzględnione</t>
  </si>
  <si>
    <t xml:space="preserve">                      (Dział Osobowy)</t>
  </si>
  <si>
    <t>Kierownik projektu</t>
  </si>
  <si>
    <t xml:space="preserve">Osoba sporzadzajaca zestawienie </t>
  </si>
  <si>
    <t>Szanowna Pani Kanclerz,</t>
  </si>
  <si>
    <r>
      <rPr>
        <b/>
        <sz val="9"/>
        <rFont val="Calibri"/>
        <family val="2"/>
        <charset val="238"/>
        <scheme val="minor"/>
      </rPr>
      <t>Konto bankowe projektu nr:</t>
    </r>
    <r>
      <rPr>
        <sz val="9"/>
        <rFont val="Calibri"/>
        <family val="2"/>
        <charset val="238"/>
        <scheme val="minor"/>
      </rPr>
      <t xml:space="preserve"> …………………………………………………………...</t>
    </r>
    <r>
      <rPr>
        <b/>
        <sz val="9"/>
        <rFont val="Calibri"/>
        <family val="2"/>
        <charset val="238"/>
        <scheme val="minor"/>
      </rPr>
      <t xml:space="preserve">  (Millennium S.A.)                                   Konto księgowe: ……………………..</t>
    </r>
  </si>
  <si>
    <t xml:space="preserve">1) Składki pokrywane przez pracodawcę: </t>
  </si>
  <si>
    <t xml:space="preserve">   Rodzaj ubezpieczenia: emerytalne, rentowe, wypadkowe, Fundusz pracy (FP). Suma składek wynosi 19,64% </t>
  </si>
  <si>
    <t xml:space="preserve">   Kobiety powyżej 55 roku życia oraz mężczyźni powyżej 60 roku życia są zwolnieni z opłacania składek na Fundusz Pracy niezależnie od wysokości osiąganego dochodu wówczas suma składek pokrywanych przez pracodawcę wynosi 17,19%</t>
  </si>
  <si>
    <t xml:space="preserve">Sprawdzono pod względem formalnym i rachunkowym                                               Sprawdzono pod względem merytorycznym                                                     Sprawdzono pod względem rachunkowym                                                           Zatwierdzam </t>
  </si>
  <si>
    <t>Zielona Góra, dnia  ………………</t>
  </si>
  <si>
    <t>PPK</t>
  </si>
  <si>
    <t>Jednostka</t>
  </si>
  <si>
    <t>Stanowisko w projekcie</t>
  </si>
  <si>
    <t>Okres realizacji</t>
  </si>
  <si>
    <t>Ilość miesięcy 
w okresie realizacji</t>
  </si>
  <si>
    <t xml:space="preserve"> = 5 x 6</t>
  </si>
  <si>
    <t>Dodatkowe wynagrodzenie roczne "13"</t>
  </si>
  <si>
    <t>= 7 + 8</t>
  </si>
  <si>
    <r>
      <t xml:space="preserve">Koszt pracodawcy </t>
    </r>
    <r>
      <rPr>
        <vertAlign val="superscript"/>
        <sz val="8"/>
        <color theme="1"/>
        <rFont val="Czcionka tekstu podstawowego"/>
        <charset val="238"/>
      </rPr>
      <t>1)</t>
    </r>
  </si>
  <si>
    <r>
      <t>Całkowity koszt wynagrodzenia 
w okresie realizacji projektu</t>
    </r>
    <r>
      <rPr>
        <sz val="8"/>
        <color theme="1"/>
        <rFont val="Calibri"/>
        <family val="2"/>
        <charset val="238"/>
      </rPr>
      <t/>
    </r>
  </si>
  <si>
    <t>*= 9 x19,64%
**= 9 x17,19%</t>
  </si>
  <si>
    <r>
      <t xml:space="preserve">= 7 </t>
    </r>
    <r>
      <rPr>
        <i/>
        <sz val="8"/>
        <color theme="1"/>
        <rFont val="Calibri"/>
        <family val="2"/>
        <charset val="238"/>
      </rPr>
      <t xml:space="preserve">x </t>
    </r>
    <r>
      <rPr>
        <i/>
        <sz val="8"/>
        <color theme="1"/>
        <rFont val="Calibri"/>
        <family val="2"/>
        <charset val="238"/>
        <scheme val="minor"/>
      </rPr>
      <t>8,5%</t>
    </r>
  </si>
  <si>
    <t>= 9 x 10</t>
  </si>
  <si>
    <t>=9x1,5%</t>
  </si>
  <si>
    <t>= 9 + 11+12</t>
  </si>
  <si>
    <t xml:space="preserve">organizacyjno finansowe       </t>
  </si>
  <si>
    <t xml:space="preserve">organizacyjno finansowe      </t>
  </si>
  <si>
    <t xml:space="preserve">              Dyrektor Instytutu                                           Prorektor ds.Nauki i Współpracy z Zagranicą</t>
  </si>
  <si>
    <t xml:space="preserve">                    …………………………………………..                                                          …………………………………………..                                                   ……………………...………………...…                                               </t>
  </si>
  <si>
    <t>Mięsięczne
wynagrodzenie brutto 
w formie dodatku zadaniowego</t>
  </si>
  <si>
    <t>(Pani Kanclerz)</t>
  </si>
  <si>
    <t>od ….. do …….. r.</t>
  </si>
  <si>
    <t xml:space="preserve"> 2) PPK: Zgodnie z Ustawą o Pracowniczych Planach Kapitałowych (PPK)</t>
  </si>
  <si>
    <t>* wpłata podstawowa -1,5 % wynagrodzenia brutto,</t>
  </si>
  <si>
    <t>Osoba ds. organizacyjno-finansowych Instytutu</t>
  </si>
  <si>
    <r>
      <t xml:space="preserve">W związku z realizacją projektu NCN/MEiN/NCBR*  </t>
    </r>
    <r>
      <rPr>
        <i/>
        <sz val="9"/>
        <rFont val="Calibri"/>
        <family val="2"/>
        <charset val="238"/>
        <scheme val="minor"/>
      </rPr>
      <t>pt.</t>
    </r>
    <r>
      <rPr>
        <i/>
        <sz val="9"/>
        <color rgb="FFFF0000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„.......................................................................................................”</t>
    </r>
    <r>
      <rPr>
        <sz val="9"/>
        <color theme="1"/>
        <rFont val="Calibri"/>
        <family val="2"/>
        <charset val="238"/>
        <scheme val="minor"/>
      </rPr>
      <t>.</t>
    </r>
    <r>
      <rPr>
        <b/>
        <sz val="9"/>
        <rFont val="Calibri"/>
        <family val="2"/>
        <charset val="238"/>
        <scheme val="minor"/>
      </rPr>
      <t xml:space="preserve"> Nr umowy:</t>
    </r>
    <r>
      <rPr>
        <b/>
        <sz val="9"/>
        <color rgb="FFFF0000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...............................</t>
    </r>
    <r>
      <rPr>
        <sz val="9"/>
        <rFont val="Calibri"/>
        <family val="2"/>
        <charset val="238"/>
        <scheme val="minor"/>
      </rPr>
      <t>, uprzejmie proszę o wyrażenie zgody na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wypłatę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dodatków zadaniowych</t>
    </r>
    <r>
      <rPr>
        <sz val="9"/>
        <rFont val="Calibri"/>
        <family val="2"/>
        <charset val="238"/>
        <scheme val="minor"/>
      </rPr>
      <t xml:space="preserve"> </t>
    </r>
    <r>
      <rPr>
        <b/>
        <sz val="9"/>
        <rFont val="Calibri"/>
        <family val="2"/>
        <charset val="238"/>
        <scheme val="minor"/>
      </rPr>
      <t xml:space="preserve">ze środków kosztów bezpośrednich/pośrednich* </t>
    </r>
    <r>
      <rPr>
        <sz val="9"/>
        <rFont val="Calibri"/>
        <family val="2"/>
        <charset val="238"/>
        <scheme val="minor"/>
      </rPr>
      <t>projektu dla osób, które realizują projekt  za okres od ...................... do ................... .</t>
    </r>
  </si>
  <si>
    <t>Załącznik nr 16C do Regulaminu realizacji projektów i programów finansowanych ze źródeł zewnętrznych</t>
  </si>
  <si>
    <t>…………………………………………..                                            …………………………………..………..                                             ……………………                       ………………………                                     …………………………………………..</t>
  </si>
  <si>
    <t xml:space="preserve"> (Dział Płac)</t>
  </si>
  <si>
    <t>……...…………...……………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</si>
</sst>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0_ ;\-0\ "/>
  </numFmts>
  <fonts count="30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rgb="FF7030A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7"/>
      <color rgb="FF7030A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color theme="1"/>
      <name val="Czcionka tekstu podstawowego"/>
      <family val="2"/>
      <charset val="238"/>
    </font>
    <font>
      <vertAlign val="superscript"/>
      <sz val="8"/>
      <color theme="1"/>
      <name val="Czcionka tekstu podstawowego"/>
      <charset val="238"/>
    </font>
    <font>
      <sz val="8"/>
      <color theme="1"/>
      <name val="Calibri"/>
      <family val="2"/>
      <charset val="238"/>
    </font>
    <font>
      <i/>
      <sz val="7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6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12" fillId="0" borderId="0" xfId="0" applyFont="1"/>
    <xf numFmtId="0" fontId="10" fillId="0" borderId="0" xfId="0" applyFont="1"/>
    <xf numFmtId="0" fontId="13" fillId="0" borderId="0" xfId="0" applyFont="1" applyAlignment="1">
      <alignment horizontal="left" indent="15"/>
    </xf>
    <xf numFmtId="0" fontId="3" fillId="0" borderId="0" xfId="0" applyFont="1" applyBorder="1" applyAlignment="1">
      <alignment horizontal="left" vertical="center"/>
    </xf>
    <xf numFmtId="43" fontId="3" fillId="0" borderId="0" xfId="0" applyNumberFormat="1" applyFont="1" applyBorder="1" applyAlignment="1">
      <alignment horizontal="center" vertical="distributed"/>
    </xf>
    <xf numFmtId="43" fontId="13" fillId="0" borderId="0" xfId="0" applyNumberFormat="1" applyFont="1" applyAlignment="1">
      <alignment horizontal="left" indent="15"/>
    </xf>
    <xf numFmtId="0" fontId="18" fillId="0" borderId="0" xfId="0" applyFont="1"/>
    <xf numFmtId="43" fontId="10" fillId="0" borderId="0" xfId="0" applyNumberFormat="1" applyFont="1"/>
    <xf numFmtId="43" fontId="5" fillId="0" borderId="0" xfId="0" applyNumberFormat="1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2" fillId="2" borderId="0" xfId="0" applyFont="1" applyFill="1"/>
    <xf numFmtId="43" fontId="3" fillId="0" borderId="0" xfId="0" applyNumberFormat="1" applyFont="1" applyBorder="1" applyAlignment="1">
      <alignment horizontal="left" vertical="center"/>
    </xf>
    <xf numFmtId="43" fontId="14" fillId="0" borderId="0" xfId="0" applyNumberFormat="1" applyFont="1" applyBorder="1" applyAlignment="1">
      <alignment horizontal="center" vertical="distributed"/>
    </xf>
    <xf numFmtId="0" fontId="3" fillId="2" borderId="0" xfId="0" applyFont="1" applyFill="1"/>
    <xf numFmtId="0" fontId="3" fillId="0" borderId="0" xfId="0" applyFont="1"/>
    <xf numFmtId="0" fontId="19" fillId="0" borderId="0" xfId="0" applyFont="1" applyBorder="1" applyAlignment="1"/>
    <xf numFmtId="0" fontId="19" fillId="0" borderId="0" xfId="0" applyFont="1" applyAlignment="1"/>
    <xf numFmtId="0" fontId="2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/>
    </xf>
    <xf numFmtId="43" fontId="2" fillId="0" borderId="0" xfId="0" applyNumberFormat="1" applyFont="1"/>
    <xf numFmtId="0" fontId="15" fillId="0" borderId="0" xfId="0" applyFont="1"/>
    <xf numFmtId="43" fontId="0" fillId="0" borderId="0" xfId="1" applyFont="1"/>
    <xf numFmtId="43" fontId="0" fillId="0" borderId="7" xfId="1" applyFont="1" applyBorder="1" applyAlignment="1"/>
    <xf numFmtId="0" fontId="0" fillId="0" borderId="7" xfId="0" applyBorder="1" applyAlignment="1"/>
    <xf numFmtId="43" fontId="0" fillId="0" borderId="0" xfId="1" applyFont="1" applyBorder="1"/>
    <xf numFmtId="43" fontId="0" fillId="0" borderId="1" xfId="1" applyFont="1" applyBorder="1" applyAlignment="1">
      <alignment wrapText="1"/>
    </xf>
    <xf numFmtId="43" fontId="0" fillId="2" borderId="1" xfId="1" applyFont="1" applyFill="1" applyBorder="1" applyAlignment="1">
      <alignment wrapText="1"/>
    </xf>
    <xf numFmtId="43" fontId="0" fillId="3" borderId="1" xfId="1" applyFont="1" applyFill="1" applyBorder="1" applyAlignment="1">
      <alignment wrapText="1"/>
    </xf>
    <xf numFmtId="43" fontId="0" fillId="0" borderId="0" xfId="1" applyFont="1" applyBorder="1" applyAlignment="1">
      <alignment wrapText="1"/>
    </xf>
    <xf numFmtId="43" fontId="0" fillId="0" borderId="0" xfId="1" applyFont="1" applyAlignment="1">
      <alignment wrapText="1"/>
    </xf>
    <xf numFmtId="43" fontId="0" fillId="0" borderId="1" xfId="1" applyFont="1" applyBorder="1"/>
    <xf numFmtId="43" fontId="0" fillId="2" borderId="1" xfId="1" applyFont="1" applyFill="1" applyBorder="1"/>
    <xf numFmtId="43" fontId="0" fillId="3" borderId="1" xfId="1" applyFont="1" applyFill="1" applyBorder="1"/>
    <xf numFmtId="43" fontId="17" fillId="0" borderId="1" xfId="1" applyFont="1" applyBorder="1"/>
    <xf numFmtId="43" fontId="17" fillId="2" borderId="1" xfId="1" applyFont="1" applyFill="1" applyBorder="1"/>
    <xf numFmtId="43" fontId="17" fillId="3" borderId="1" xfId="1" applyFont="1" applyFill="1" applyBorder="1"/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9" fillId="0" borderId="0" xfId="0" applyFont="1" applyBorder="1" applyAlignment="1">
      <alignment horizontal="left"/>
    </xf>
    <xf numFmtId="0" fontId="2" fillId="0" borderId="6" xfId="0" applyFont="1" applyBorder="1" applyAlignment="1"/>
    <xf numFmtId="0" fontId="19" fillId="0" borderId="0" xfId="0" applyFont="1" applyFill="1" applyBorder="1" applyAlignment="1"/>
    <xf numFmtId="0" fontId="3" fillId="0" borderId="0" xfId="0" applyFont="1" applyFill="1" applyBorder="1"/>
    <xf numFmtId="0" fontId="1" fillId="0" borderId="0" xfId="0" applyFont="1" applyFill="1" applyBorder="1"/>
    <xf numFmtId="0" fontId="5" fillId="0" borderId="0" xfId="0" applyFont="1" applyBorder="1" applyAlignment="1">
      <alignment vertical="top" wrapText="1"/>
    </xf>
    <xf numFmtId="0" fontId="13" fillId="0" borderId="0" xfId="0" applyFont="1" applyAlignment="1"/>
    <xf numFmtId="0" fontId="21" fillId="0" borderId="0" xfId="0" applyFont="1" applyBorder="1" applyAlignment="1">
      <alignment horizontal="left" vertical="center"/>
    </xf>
    <xf numFmtId="43" fontId="21" fillId="0" borderId="0" xfId="0" applyNumberFormat="1" applyFont="1" applyBorder="1" applyAlignment="1">
      <alignment horizontal="left" vertical="center"/>
    </xf>
    <xf numFmtId="43" fontId="21" fillId="0" borderId="0" xfId="0" applyNumberFormat="1" applyFont="1" applyBorder="1" applyAlignment="1">
      <alignment horizontal="center" vertical="distributed"/>
    </xf>
    <xf numFmtId="43" fontId="22" fillId="0" borderId="0" xfId="0" applyNumberFormat="1" applyFont="1" applyBorder="1" applyAlignment="1">
      <alignment horizontal="center" vertical="distributed"/>
    </xf>
    <xf numFmtId="0" fontId="21" fillId="2" borderId="0" xfId="0" applyFont="1" applyFill="1" applyAlignment="1"/>
    <xf numFmtId="0" fontId="20" fillId="0" borderId="0" xfId="0" applyFont="1" applyFill="1" applyBorder="1" applyAlignment="1"/>
    <xf numFmtId="0" fontId="21" fillId="0" borderId="0" xfId="0" applyFont="1" applyFill="1" applyBorder="1" applyAlignment="1"/>
    <xf numFmtId="0" fontId="21" fillId="0" borderId="0" xfId="0" applyFont="1" applyAlignment="1"/>
    <xf numFmtId="0" fontId="20" fillId="0" borderId="0" xfId="0" applyFont="1" applyBorder="1" applyAlignment="1">
      <alignment horizontal="left" vertical="center"/>
    </xf>
    <xf numFmtId="43" fontId="20" fillId="0" borderId="0" xfId="0" applyNumberFormat="1" applyFont="1" applyBorder="1" applyAlignment="1">
      <alignment horizontal="left" vertical="center"/>
    </xf>
    <xf numFmtId="43" fontId="20" fillId="0" borderId="0" xfId="0" applyNumberFormat="1" applyFont="1" applyBorder="1" applyAlignment="1">
      <alignment horizontal="center" vertical="distributed"/>
    </xf>
    <xf numFmtId="0" fontId="20" fillId="2" borderId="0" xfId="0" applyFont="1" applyFill="1" applyAlignment="1"/>
    <xf numFmtId="0" fontId="5" fillId="0" borderId="0" xfId="0" applyFont="1" applyAlignment="1">
      <alignment horizontal="center" vertical="top" wrapText="1"/>
    </xf>
    <xf numFmtId="0" fontId="19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26" fillId="2" borderId="1" xfId="0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44" fontId="13" fillId="4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vertical="center"/>
    </xf>
    <xf numFmtId="44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vertical="center"/>
    </xf>
    <xf numFmtId="44" fontId="10" fillId="2" borderId="1" xfId="0" applyNumberFormat="1" applyFont="1" applyFill="1" applyBorder="1" applyAlignment="1">
      <alignment vertical="center"/>
    </xf>
    <xf numFmtId="44" fontId="10" fillId="2" borderId="1" xfId="0" applyNumberFormat="1" applyFont="1" applyFill="1" applyBorder="1" applyAlignment="1">
      <alignment horizontal="center" vertical="center"/>
    </xf>
    <xf numFmtId="44" fontId="13" fillId="4" borderId="3" xfId="0" applyNumberFormat="1" applyFont="1" applyFill="1" applyBorder="1" applyAlignment="1">
      <alignment horizontal="center" vertical="distributed"/>
    </xf>
    <xf numFmtId="165" fontId="13" fillId="0" borderId="3" xfId="0" applyNumberFormat="1" applyFont="1" applyBorder="1" applyAlignment="1">
      <alignment horizontal="center" vertical="distributed"/>
    </xf>
    <xf numFmtId="44" fontId="13" fillId="0" borderId="3" xfId="0" applyNumberFormat="1" applyFont="1" applyBorder="1" applyAlignment="1">
      <alignment horizontal="center" vertical="distributed"/>
    </xf>
    <xf numFmtId="44" fontId="13" fillId="2" borderId="3" xfId="0" applyNumberFormat="1" applyFont="1" applyFill="1" applyBorder="1" applyAlignment="1">
      <alignment horizontal="center" vertical="distributed"/>
    </xf>
    <xf numFmtId="0" fontId="13" fillId="0" borderId="0" xfId="0" applyFont="1"/>
    <xf numFmtId="0" fontId="10" fillId="0" borderId="0" xfId="0" applyFont="1" applyAlignment="1"/>
    <xf numFmtId="0" fontId="13" fillId="0" borderId="4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49" fontId="25" fillId="0" borderId="14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9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43" fontId="17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540688</xdr:colOff>
      <xdr:row>16</xdr:row>
      <xdr:rowOff>79513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08038" y="3718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1201"/>
  <sheetViews>
    <sheetView tabSelected="1" zoomScaleNormal="100" workbookViewId="0">
      <selection activeCell="AC40" sqref="AC40"/>
    </sheetView>
  </sheetViews>
  <sheetFormatPr defaultColWidth="9" defaultRowHeight="11.25"/>
  <cols>
    <col min="1" max="1" width="2.75" style="2" customWidth="1"/>
    <col min="2" max="2" width="15.875" style="2" customWidth="1"/>
    <col min="3" max="3" width="8.25" style="2" customWidth="1"/>
    <col min="4" max="4" width="10" style="2" customWidth="1"/>
    <col min="5" max="5" width="9.875" style="2" customWidth="1"/>
    <col min="6" max="6" width="13.375" style="2" customWidth="1"/>
    <col min="7" max="7" width="9" style="26" customWidth="1"/>
    <col min="8" max="8" width="8.5" style="26" customWidth="1"/>
    <col min="9" max="9" width="10.25" style="2" customWidth="1"/>
    <col min="10" max="10" width="8" style="27" customWidth="1"/>
    <col min="11" max="11" width="10.625" style="2" customWidth="1"/>
    <col min="12" max="12" width="6.875" style="2" customWidth="1"/>
    <col min="13" max="13" width="9.75" style="17" customWidth="1"/>
    <col min="14" max="14" width="8.25" style="17" customWidth="1"/>
    <col min="15" max="15" width="10.25" style="17" customWidth="1"/>
    <col min="16" max="233" width="9" style="45"/>
    <col min="234" max="16384" width="9" style="2"/>
  </cols>
  <sheetData>
    <row r="1" spans="1:248" s="1" customFormat="1" ht="12.75" customHeight="1">
      <c r="A1" s="8"/>
      <c r="B1" s="95"/>
      <c r="C1" s="96"/>
      <c r="D1" s="96"/>
      <c r="E1" s="96"/>
      <c r="F1" s="132" t="s">
        <v>66</v>
      </c>
      <c r="G1" s="132"/>
      <c r="H1" s="132"/>
      <c r="I1" s="132"/>
      <c r="J1" s="132"/>
      <c r="K1" s="132"/>
      <c r="L1" s="132"/>
      <c r="M1" s="132"/>
      <c r="N1" s="131" t="s">
        <v>39</v>
      </c>
      <c r="O1" s="131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</row>
    <row r="2" spans="1:248" s="1" customFormat="1" ht="14.25" customHeight="1">
      <c r="A2" s="8"/>
      <c r="B2" s="8"/>
      <c r="C2" s="8"/>
      <c r="D2" s="8"/>
      <c r="E2" s="9"/>
      <c r="F2" s="9"/>
      <c r="G2" s="12"/>
      <c r="H2" s="12"/>
      <c r="I2" s="8"/>
      <c r="J2" s="13"/>
      <c r="K2" s="54" t="s">
        <v>0</v>
      </c>
      <c r="L2" s="54"/>
      <c r="M2" s="54"/>
      <c r="N2" s="54"/>
      <c r="O2" s="54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</row>
    <row r="3" spans="1:248" s="1" customFormat="1" ht="12.75" customHeight="1">
      <c r="A3" s="8"/>
      <c r="B3" s="7"/>
      <c r="C3" s="8"/>
      <c r="D3" s="8"/>
      <c r="E3" s="8"/>
      <c r="F3" s="8"/>
      <c r="G3" s="14"/>
      <c r="H3" s="14"/>
      <c r="I3" s="8"/>
      <c r="J3" s="13"/>
      <c r="K3" s="54" t="s">
        <v>1</v>
      </c>
      <c r="L3" s="54"/>
      <c r="M3" s="54"/>
      <c r="N3" s="54"/>
      <c r="O3" s="54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</row>
    <row r="4" spans="1:248" s="1" customFormat="1" ht="12" customHeight="1">
      <c r="A4" s="8"/>
      <c r="B4" s="7"/>
      <c r="C4" s="8"/>
      <c r="D4" s="8"/>
      <c r="E4" s="8"/>
      <c r="F4" s="8"/>
      <c r="G4" s="14"/>
      <c r="H4" s="14"/>
      <c r="I4" s="8"/>
      <c r="J4" s="13"/>
      <c r="K4" s="54" t="s">
        <v>2</v>
      </c>
      <c r="L4" s="54"/>
      <c r="M4" s="54"/>
      <c r="N4" s="54"/>
      <c r="O4" s="54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</row>
    <row r="5" spans="1:248" s="1" customFormat="1" ht="12" customHeight="1">
      <c r="A5" s="8"/>
      <c r="B5" s="7"/>
      <c r="C5" s="8"/>
      <c r="D5" s="8"/>
      <c r="E5" s="8"/>
      <c r="F5" s="8"/>
      <c r="G5" s="14"/>
      <c r="H5" s="14"/>
      <c r="I5" s="8"/>
      <c r="J5" s="13"/>
      <c r="K5" s="43"/>
      <c r="L5" s="43"/>
      <c r="M5" s="43"/>
      <c r="N5" s="43"/>
      <c r="O5" s="43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</row>
    <row r="6" spans="1:248" s="1" customFormat="1" ht="12" customHeight="1">
      <c r="A6" s="8"/>
      <c r="B6" s="7" t="s">
        <v>33</v>
      </c>
      <c r="C6" s="8"/>
      <c r="D6" s="8"/>
      <c r="E6" s="8"/>
      <c r="F6" s="8"/>
      <c r="G6" s="14"/>
      <c r="H6" s="14"/>
      <c r="I6" s="8"/>
      <c r="J6" s="13"/>
      <c r="K6" s="43"/>
      <c r="L6" s="43"/>
      <c r="M6" s="43"/>
      <c r="N6" s="43"/>
      <c r="O6" s="43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</row>
    <row r="7" spans="1:248" s="1" customFormat="1" ht="12" customHeight="1">
      <c r="A7" s="8"/>
      <c r="B7" s="7"/>
      <c r="C7" s="8"/>
      <c r="D7" s="8"/>
      <c r="E7" s="8"/>
      <c r="F7" s="8"/>
      <c r="G7" s="14"/>
      <c r="H7" s="14"/>
      <c r="I7" s="8"/>
      <c r="J7" s="13"/>
      <c r="K7" s="43"/>
      <c r="L7" s="43"/>
      <c r="M7" s="43"/>
      <c r="N7" s="43"/>
      <c r="O7" s="43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</row>
    <row r="8" spans="1:248" s="1" customFormat="1" ht="36.75" customHeight="1">
      <c r="A8" s="136" t="s">
        <v>65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</row>
    <row r="9" spans="1:248" s="1" customFormat="1" ht="6" customHeight="1">
      <c r="A9" s="44"/>
      <c r="B9" s="44"/>
      <c r="C9" s="44"/>
      <c r="D9" s="44"/>
      <c r="E9" s="44"/>
      <c r="F9" s="44"/>
      <c r="G9" s="15"/>
      <c r="H9" s="15"/>
      <c r="I9" s="44"/>
      <c r="J9" s="16"/>
      <c r="K9" s="44"/>
      <c r="L9" s="44"/>
      <c r="M9" s="44"/>
      <c r="N9" s="44"/>
      <c r="O9" s="6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</row>
    <row r="10" spans="1:248" s="1" customFormat="1" ht="15.75" customHeight="1">
      <c r="A10" s="53"/>
      <c r="B10" s="135" t="s">
        <v>34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</row>
    <row r="11" spans="1:248" s="1" customFormat="1" ht="20.25" customHeight="1">
      <c r="A11" s="119" t="s">
        <v>5</v>
      </c>
      <c r="B11" s="119" t="s">
        <v>3</v>
      </c>
      <c r="C11" s="119" t="s">
        <v>41</v>
      </c>
      <c r="D11" s="122" t="s">
        <v>42</v>
      </c>
      <c r="E11" s="123"/>
      <c r="F11" s="113" t="s">
        <v>43</v>
      </c>
      <c r="G11" s="110" t="s">
        <v>59</v>
      </c>
      <c r="H11" s="107" t="s">
        <v>44</v>
      </c>
      <c r="I11" s="113" t="s">
        <v>45</v>
      </c>
      <c r="J11" s="113" t="s">
        <v>46</v>
      </c>
      <c r="K11" s="116" t="s">
        <v>47</v>
      </c>
      <c r="L11" s="102" t="s">
        <v>48</v>
      </c>
      <c r="M11" s="103"/>
      <c r="N11" s="104"/>
      <c r="O11" s="113" t="s">
        <v>49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</row>
    <row r="12" spans="1:248" s="1" customFormat="1" ht="24" customHeight="1">
      <c r="A12" s="120"/>
      <c r="B12" s="120"/>
      <c r="C12" s="120"/>
      <c r="D12" s="124"/>
      <c r="E12" s="125"/>
      <c r="F12" s="114"/>
      <c r="G12" s="111"/>
      <c r="H12" s="108"/>
      <c r="I12" s="114"/>
      <c r="J12" s="115"/>
      <c r="K12" s="117"/>
      <c r="L12" s="133" t="s">
        <v>50</v>
      </c>
      <c r="M12" s="134"/>
      <c r="N12" s="70" t="s">
        <v>40</v>
      </c>
      <c r="O12" s="115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</row>
    <row r="13" spans="1:248" s="1" customFormat="1" ht="26.25" customHeight="1">
      <c r="A13" s="121"/>
      <c r="B13" s="121"/>
      <c r="C13" s="121"/>
      <c r="D13" s="126"/>
      <c r="E13" s="127"/>
      <c r="F13" s="115"/>
      <c r="G13" s="112"/>
      <c r="H13" s="109"/>
      <c r="I13" s="115"/>
      <c r="J13" s="71" t="s">
        <v>51</v>
      </c>
      <c r="K13" s="118"/>
      <c r="L13" s="72" t="s">
        <v>4</v>
      </c>
      <c r="M13" s="72" t="s">
        <v>52</v>
      </c>
      <c r="N13" s="73" t="s">
        <v>53</v>
      </c>
      <c r="O13" s="74" t="s">
        <v>54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</row>
    <row r="14" spans="1:248" s="1" customFormat="1" ht="15.75" customHeight="1">
      <c r="A14" s="75">
        <v>1</v>
      </c>
      <c r="B14" s="76">
        <v>2</v>
      </c>
      <c r="C14" s="77"/>
      <c r="D14" s="105">
        <v>3</v>
      </c>
      <c r="E14" s="106"/>
      <c r="F14" s="78">
        <v>4</v>
      </c>
      <c r="G14" s="75">
        <v>5</v>
      </c>
      <c r="H14" s="78">
        <v>6</v>
      </c>
      <c r="I14" s="75">
        <v>7</v>
      </c>
      <c r="J14" s="78">
        <v>8</v>
      </c>
      <c r="K14" s="75">
        <v>9</v>
      </c>
      <c r="L14" s="75">
        <v>10</v>
      </c>
      <c r="M14" s="78">
        <v>11</v>
      </c>
      <c r="N14" s="79">
        <v>12</v>
      </c>
      <c r="O14" s="75">
        <v>13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</row>
    <row r="15" spans="1:248" s="1" customFormat="1" ht="30.75" customHeight="1">
      <c r="A15" s="80">
        <v>1</v>
      </c>
      <c r="B15" s="81"/>
      <c r="C15" s="82"/>
      <c r="D15" s="100" t="s">
        <v>7</v>
      </c>
      <c r="E15" s="101"/>
      <c r="F15" s="83" t="s">
        <v>61</v>
      </c>
      <c r="G15" s="84"/>
      <c r="H15" s="85">
        <v>5</v>
      </c>
      <c r="I15" s="86">
        <f>SUM(G15*H15)</f>
        <v>0</v>
      </c>
      <c r="J15" s="87">
        <f>SUM(I15*8.5%)</f>
        <v>0</v>
      </c>
      <c r="K15" s="87">
        <f>SUM(I15+J15)</f>
        <v>0</v>
      </c>
      <c r="L15" s="88">
        <v>0.19639999999999999</v>
      </c>
      <c r="M15" s="87">
        <f t="shared" ref="M15:M18" si="0">SUM(K15*L15)</f>
        <v>0</v>
      </c>
      <c r="N15" s="89">
        <f>SUM(K15*1.5%)</f>
        <v>0</v>
      </c>
      <c r="O15" s="87">
        <f>SUM(K15,M15,N15)</f>
        <v>0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</row>
    <row r="16" spans="1:248" s="1" customFormat="1" ht="27.75" customHeight="1">
      <c r="A16" s="80" t="s">
        <v>22</v>
      </c>
      <c r="B16" s="81"/>
      <c r="C16" s="82"/>
      <c r="D16" s="100" t="s">
        <v>8</v>
      </c>
      <c r="E16" s="101"/>
      <c r="F16" s="83"/>
      <c r="G16" s="84"/>
      <c r="H16" s="85">
        <v>9</v>
      </c>
      <c r="I16" s="86">
        <f t="shared" ref="I16:I18" si="1">SUM(G16*H16)</f>
        <v>0</v>
      </c>
      <c r="J16" s="87">
        <f t="shared" ref="J16:J18" si="2">SUM(I16*8.5%)</f>
        <v>0</v>
      </c>
      <c r="K16" s="87">
        <f t="shared" ref="K16:K18" si="3">SUM(I16+J16)</f>
        <v>0</v>
      </c>
      <c r="L16" s="88">
        <v>0.19639999999999999</v>
      </c>
      <c r="M16" s="87">
        <f t="shared" si="0"/>
        <v>0</v>
      </c>
      <c r="N16" s="90">
        <v>0</v>
      </c>
      <c r="O16" s="87">
        <f t="shared" ref="O16:O18" si="4">SUM(K16,M16,N16)</f>
        <v>0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</row>
    <row r="17" spans="1:248" s="1" customFormat="1" ht="25.5" customHeight="1">
      <c r="A17" s="80" t="s">
        <v>23</v>
      </c>
      <c r="B17" s="81"/>
      <c r="C17" s="82"/>
      <c r="D17" s="100" t="s">
        <v>55</v>
      </c>
      <c r="E17" s="101"/>
      <c r="F17" s="83"/>
      <c r="G17" s="84"/>
      <c r="H17" s="85">
        <v>9</v>
      </c>
      <c r="I17" s="86">
        <f t="shared" si="1"/>
        <v>0</v>
      </c>
      <c r="J17" s="87">
        <f t="shared" si="2"/>
        <v>0</v>
      </c>
      <c r="K17" s="87">
        <f t="shared" si="3"/>
        <v>0</v>
      </c>
      <c r="L17" s="88">
        <v>0.1719</v>
      </c>
      <c r="M17" s="87">
        <f t="shared" si="0"/>
        <v>0</v>
      </c>
      <c r="N17" s="90">
        <v>0</v>
      </c>
      <c r="O17" s="87">
        <f t="shared" si="4"/>
        <v>0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</row>
    <row r="18" spans="1:248" s="1" customFormat="1" ht="28.5" customHeight="1">
      <c r="A18" s="80" t="s">
        <v>24</v>
      </c>
      <c r="B18" s="81"/>
      <c r="C18" s="82"/>
      <c r="D18" s="100" t="s">
        <v>56</v>
      </c>
      <c r="E18" s="101"/>
      <c r="F18" s="83"/>
      <c r="G18" s="84"/>
      <c r="H18" s="85">
        <v>9</v>
      </c>
      <c r="I18" s="86">
        <f t="shared" si="1"/>
        <v>0</v>
      </c>
      <c r="J18" s="87">
        <f t="shared" si="2"/>
        <v>0</v>
      </c>
      <c r="K18" s="87">
        <f t="shared" si="3"/>
        <v>0</v>
      </c>
      <c r="L18" s="88">
        <v>0.1719</v>
      </c>
      <c r="M18" s="87">
        <f t="shared" si="0"/>
        <v>0</v>
      </c>
      <c r="N18" s="90">
        <v>0</v>
      </c>
      <c r="O18" s="87">
        <f t="shared" si="4"/>
        <v>0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</row>
    <row r="19" spans="1:248" s="1" customFormat="1" ht="15.75" customHeight="1">
      <c r="A19" s="97" t="s">
        <v>6</v>
      </c>
      <c r="B19" s="98"/>
      <c r="C19" s="98"/>
      <c r="D19" s="98"/>
      <c r="E19" s="98"/>
      <c r="F19" s="99"/>
      <c r="G19" s="91">
        <f>SUM(G15:G18)</f>
        <v>0</v>
      </c>
      <c r="H19" s="92"/>
      <c r="I19" s="93">
        <f>SUM(I15:I18)</f>
        <v>0</v>
      </c>
      <c r="J19" s="93">
        <f>SUM(J15:J18)</f>
        <v>0</v>
      </c>
      <c r="K19" s="93">
        <f>SUM(K15:K18)</f>
        <v>0</v>
      </c>
      <c r="L19" s="87"/>
      <c r="M19" s="93">
        <f>SUM(M15:M18)</f>
        <v>0</v>
      </c>
      <c r="N19" s="94">
        <f>SUM(N15:N18)</f>
        <v>0</v>
      </c>
      <c r="O19" s="87">
        <f>SUM(K19,M19,N19)</f>
        <v>0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</row>
    <row r="20" spans="1:248" s="21" customFormat="1" ht="12" customHeight="1">
      <c r="A20" s="10"/>
      <c r="B20" s="55" t="s">
        <v>9</v>
      </c>
      <c r="C20" s="10"/>
      <c r="D20" s="10"/>
      <c r="E20" s="10"/>
      <c r="F20" s="10"/>
      <c r="G20" s="18"/>
      <c r="H20" s="18"/>
      <c r="I20" s="11"/>
      <c r="J20" s="19"/>
      <c r="K20" s="11"/>
      <c r="L20" s="11"/>
      <c r="M20" s="20"/>
      <c r="N20" s="20"/>
      <c r="O20" s="20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</row>
    <row r="21" spans="1:248" s="62" customFormat="1" ht="9" customHeight="1">
      <c r="A21" s="55"/>
      <c r="B21" s="55" t="s">
        <v>35</v>
      </c>
      <c r="C21" s="55"/>
      <c r="D21" s="55"/>
      <c r="E21" s="55"/>
      <c r="F21" s="55"/>
      <c r="G21" s="56"/>
      <c r="H21" s="56"/>
      <c r="I21" s="57"/>
      <c r="J21" s="58"/>
      <c r="K21" s="57"/>
      <c r="L21" s="57"/>
      <c r="M21" s="59"/>
      <c r="N21" s="59"/>
      <c r="O21" s="59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</row>
    <row r="22" spans="1:248" s="62" customFormat="1" ht="9" customHeight="1">
      <c r="A22" s="63"/>
      <c r="B22" s="63" t="s">
        <v>36</v>
      </c>
      <c r="C22" s="63"/>
      <c r="D22" s="63"/>
      <c r="E22" s="63"/>
      <c r="F22" s="63"/>
      <c r="G22" s="64"/>
      <c r="H22" s="64"/>
      <c r="I22" s="65"/>
      <c r="J22" s="65"/>
      <c r="K22" s="65"/>
      <c r="L22" s="65"/>
      <c r="M22" s="66"/>
      <c r="N22" s="66"/>
      <c r="O22" s="66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</row>
    <row r="23" spans="1:248" s="62" customFormat="1" ht="15" customHeight="1">
      <c r="A23" s="63"/>
      <c r="B23" s="63" t="s">
        <v>37</v>
      </c>
      <c r="C23" s="63"/>
      <c r="D23" s="63"/>
      <c r="E23" s="63"/>
      <c r="F23" s="63"/>
      <c r="G23" s="64"/>
      <c r="H23" s="64"/>
      <c r="I23" s="65"/>
      <c r="J23" s="65"/>
      <c r="K23" s="65"/>
      <c r="L23" s="65"/>
      <c r="M23" s="66"/>
      <c r="N23" s="66"/>
      <c r="O23" s="66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</row>
    <row r="24" spans="1:248" s="62" customFormat="1" ht="12.75" customHeight="1">
      <c r="A24" s="63"/>
      <c r="B24" s="55" t="s">
        <v>62</v>
      </c>
      <c r="C24" s="55"/>
      <c r="D24" s="55"/>
      <c r="E24" s="63"/>
      <c r="F24" s="63"/>
      <c r="G24" s="64"/>
      <c r="H24" s="64"/>
      <c r="I24" s="65"/>
      <c r="J24" s="65"/>
      <c r="K24" s="65"/>
      <c r="L24" s="65"/>
      <c r="M24" s="66"/>
      <c r="N24" s="66"/>
      <c r="O24" s="66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</row>
    <row r="25" spans="1:248" s="62" customFormat="1" ht="12" customHeight="1">
      <c r="A25" s="63"/>
      <c r="B25" s="63" t="s">
        <v>63</v>
      </c>
      <c r="C25" s="63"/>
      <c r="D25" s="63"/>
      <c r="E25" s="63"/>
      <c r="F25" s="63"/>
      <c r="G25" s="64"/>
      <c r="H25" s="64"/>
      <c r="I25" s="65"/>
      <c r="J25" s="65"/>
      <c r="K25" s="65"/>
      <c r="L25" s="65"/>
      <c r="M25" s="66"/>
      <c r="N25" s="66"/>
      <c r="O25" s="66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</row>
    <row r="26" spans="1:248" s="21" customFormat="1" ht="15.75" customHeight="1">
      <c r="A26" s="10"/>
      <c r="B26" s="129" t="s">
        <v>32</v>
      </c>
      <c r="C26" s="129"/>
      <c r="D26" s="129" t="s">
        <v>64</v>
      </c>
      <c r="E26" s="129"/>
      <c r="F26" s="129"/>
      <c r="G26" s="129"/>
      <c r="H26" s="129" t="s">
        <v>31</v>
      </c>
      <c r="I26" s="129"/>
      <c r="J26" s="129" t="s">
        <v>57</v>
      </c>
      <c r="K26" s="129"/>
      <c r="L26" s="129"/>
      <c r="M26" s="129"/>
      <c r="N26" s="129"/>
      <c r="O26" s="129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</row>
    <row r="27" spans="1:248" s="23" customFormat="1" ht="12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3"/>
      <c r="N27" s="3"/>
      <c r="O27" s="3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</row>
    <row r="28" spans="1:248" s="23" customFormat="1" ht="16.5" customHeight="1">
      <c r="A28" s="22"/>
      <c r="B28" s="130" t="s">
        <v>67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</row>
    <row r="29" spans="1:248" ht="11.25" customHeight="1">
      <c r="A29" s="4"/>
      <c r="B29" s="49" t="s">
        <v>38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</row>
    <row r="30" spans="1:248" ht="12" customHeight="1">
      <c r="A30" s="24"/>
      <c r="B30" s="128"/>
      <c r="C30" s="128"/>
      <c r="D30" s="128"/>
      <c r="E30" s="24"/>
      <c r="F30" s="128" t="s">
        <v>30</v>
      </c>
      <c r="G30" s="128"/>
      <c r="H30" s="128"/>
      <c r="I30" s="24"/>
      <c r="J30" s="141" t="s">
        <v>68</v>
      </c>
      <c r="K30" s="141"/>
      <c r="L30" s="24"/>
      <c r="M30" s="141" t="s">
        <v>60</v>
      </c>
      <c r="N30" s="141"/>
      <c r="O30" s="141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</row>
    <row r="31" spans="1:248" ht="16.5" customHeight="1">
      <c r="B31" s="5"/>
      <c r="C31" s="6"/>
      <c r="D31" s="6"/>
      <c r="E31" s="6"/>
      <c r="F31" s="6"/>
      <c r="G31" s="6"/>
      <c r="H31" s="6"/>
      <c r="I31" s="6"/>
      <c r="J31" s="25"/>
      <c r="K31" s="6"/>
      <c r="L31" s="6"/>
      <c r="M31" s="3"/>
      <c r="N31" s="3"/>
      <c r="O31" s="3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</row>
    <row r="32" spans="1:248" ht="14.25" customHeight="1">
      <c r="A32" s="22" t="s">
        <v>58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142" t="s">
        <v>69</v>
      </c>
      <c r="N32" s="142"/>
      <c r="O32" s="142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</row>
    <row r="33" spans="1:233" s="46" customFormat="1" ht="11.25" customHeight="1"/>
    <row r="34" spans="1:233" ht="14.2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48"/>
      <c r="O34" s="68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</row>
    <row r="35" spans="1:233" s="46" customFormat="1" ht="11.25" customHeight="1"/>
    <row r="36" spans="1:233" s="46" customFormat="1" ht="11.25" customHeight="1"/>
    <row r="37" spans="1:233" s="46" customFormat="1" ht="11.25" customHeight="1"/>
    <row r="38" spans="1:233" s="46" customFormat="1" ht="11.25" customHeight="1"/>
    <row r="39" spans="1:233" s="46" customFormat="1" ht="11.25" customHeight="1"/>
    <row r="40" spans="1:233" s="46" customFormat="1" ht="11.25" customHeight="1"/>
    <row r="41" spans="1:233" s="46" customFormat="1" ht="11.25" customHeight="1"/>
    <row r="42" spans="1:233" s="46" customFormat="1" ht="11.25" customHeight="1"/>
    <row r="43" spans="1:233" s="46" customFormat="1" ht="11.25" customHeight="1"/>
    <row r="44" spans="1:233" s="46" customFormat="1" ht="11.25" customHeight="1"/>
    <row r="45" spans="1:233" s="46" customFormat="1" ht="11.25" customHeight="1"/>
    <row r="46" spans="1:233" s="46" customFormat="1" ht="11.25" customHeight="1"/>
    <row r="47" spans="1:233" s="46" customFormat="1" ht="11.25" customHeight="1"/>
    <row r="48" spans="1:233" s="46" customFormat="1" ht="11.25" customHeight="1"/>
    <row r="49" s="46" customFormat="1" ht="11.25" customHeight="1"/>
    <row r="50" s="46" customFormat="1" ht="11.25" customHeight="1"/>
    <row r="51" s="46" customFormat="1" ht="11.25" customHeight="1"/>
    <row r="52" s="46" customFormat="1" ht="11.25" customHeight="1"/>
    <row r="53" s="46" customFormat="1" ht="11.25" customHeight="1"/>
    <row r="54" s="46" customFormat="1" ht="11.25" customHeight="1"/>
    <row r="55" s="46" customFormat="1" ht="11.25" customHeight="1"/>
    <row r="56" s="46" customFormat="1" ht="11.25" customHeight="1"/>
    <row r="57" s="46" customFormat="1" ht="11.25" customHeight="1"/>
    <row r="58" s="46" customFormat="1" ht="11.25" customHeight="1"/>
    <row r="59" s="46" customFormat="1" ht="11.25" customHeight="1"/>
    <row r="60" s="46" customFormat="1" ht="11.25" customHeight="1"/>
    <row r="61" s="46" customFormat="1" ht="11.25" customHeight="1"/>
    <row r="62" s="46" customFormat="1" ht="11.25" customHeight="1"/>
    <row r="63" s="46" customFormat="1" ht="11.25" customHeight="1"/>
    <row r="64" s="46" customFormat="1" ht="11.25" customHeight="1"/>
    <row r="65" s="46" customFormat="1" ht="11.25" customHeight="1"/>
    <row r="66" s="46" customFormat="1" ht="11.25" customHeight="1"/>
    <row r="67" s="46" customFormat="1" ht="11.25" customHeight="1"/>
    <row r="68" s="46" customFormat="1" ht="11.25" customHeight="1"/>
    <row r="69" s="46" customFormat="1" ht="11.25" customHeight="1"/>
    <row r="70" s="46" customFormat="1" ht="11.25" customHeight="1"/>
    <row r="71" s="46" customFormat="1" ht="11.25" customHeight="1"/>
    <row r="72" s="46" customFormat="1" ht="11.25" customHeight="1"/>
    <row r="73" s="46" customFormat="1" ht="11.25" customHeight="1"/>
    <row r="74" s="46" customFormat="1" ht="11.25" customHeight="1"/>
    <row r="75" s="46" customFormat="1" ht="11.25" customHeight="1"/>
    <row r="76" s="46" customFormat="1" ht="11.25" customHeight="1"/>
    <row r="77" s="46" customFormat="1" ht="11.25" customHeight="1"/>
    <row r="78" s="46" customFormat="1" ht="11.25" customHeight="1"/>
    <row r="79" s="46" customFormat="1" ht="11.25" customHeight="1"/>
    <row r="80" s="46" customFormat="1" ht="11.25" customHeight="1"/>
    <row r="81" s="46" customFormat="1" ht="11.25" customHeight="1"/>
    <row r="82" s="46" customFormat="1" ht="11.25" customHeight="1"/>
    <row r="83" s="46" customFormat="1" ht="11.25" customHeight="1"/>
    <row r="84" s="46" customFormat="1" ht="11.25" customHeight="1"/>
    <row r="85" s="46" customFormat="1" ht="11.25" customHeight="1"/>
    <row r="86" s="46" customFormat="1" ht="11.25" customHeight="1"/>
    <row r="87" s="46" customFormat="1" ht="11.25" customHeight="1"/>
    <row r="88" s="46" customFormat="1" ht="11.25" customHeight="1"/>
    <row r="89" s="46" customFormat="1" ht="11.25" customHeight="1"/>
    <row r="90" s="46" customFormat="1" ht="11.25" customHeight="1"/>
    <row r="91" s="46" customFormat="1" ht="11.25" customHeight="1"/>
    <row r="92" s="46" customFormat="1" ht="11.25" customHeight="1"/>
    <row r="93" s="46" customFormat="1" ht="11.25" customHeight="1"/>
    <row r="94" s="46" customFormat="1" ht="11.25" customHeight="1"/>
    <row r="95" s="46" customFormat="1" ht="11.25" customHeight="1"/>
    <row r="96" s="46" customFormat="1" ht="11.25" customHeight="1"/>
    <row r="97" s="46" customFormat="1" ht="11.25" customHeight="1"/>
    <row r="98" s="46" customFormat="1" ht="11.25" customHeight="1"/>
    <row r="99" s="46" customFormat="1" ht="11.25" customHeight="1"/>
    <row r="100" s="46" customFormat="1" ht="11.25" customHeight="1"/>
    <row r="101" s="46" customFormat="1" ht="11.25" customHeight="1"/>
    <row r="102" s="46" customFormat="1" ht="11.25" customHeight="1"/>
    <row r="103" s="46" customFormat="1" ht="11.25" customHeight="1"/>
    <row r="104" s="46" customFormat="1" ht="11.25" customHeight="1"/>
    <row r="105" s="46" customFormat="1" ht="11.25" customHeight="1"/>
    <row r="106" s="46" customFormat="1" ht="11.25" customHeight="1"/>
    <row r="107" s="46" customFormat="1" ht="11.25" customHeight="1"/>
    <row r="108" s="46" customFormat="1" ht="11.25" customHeight="1"/>
    <row r="109" s="46" customFormat="1" ht="11.25" customHeight="1"/>
    <row r="110" s="46" customFormat="1" ht="11.25" customHeight="1"/>
    <row r="111" s="46" customFormat="1" ht="11.25" customHeight="1"/>
    <row r="112" s="46" customFormat="1" ht="11.25" customHeight="1"/>
    <row r="113" s="46" customFormat="1" ht="11.25" customHeight="1"/>
    <row r="114" s="46" customFormat="1" ht="11.25" customHeight="1"/>
    <row r="115" s="46" customFormat="1" ht="11.25" customHeight="1"/>
    <row r="116" s="46" customFormat="1" ht="11.25" customHeight="1"/>
    <row r="117" s="46" customFormat="1" ht="11.25" customHeight="1"/>
    <row r="118" s="46" customFormat="1" ht="11.25" customHeight="1"/>
    <row r="119" s="46" customFormat="1" ht="11.25" customHeight="1"/>
    <row r="120" s="46" customFormat="1" ht="11.25" customHeight="1"/>
    <row r="121" s="46" customFormat="1" ht="11.25" customHeight="1"/>
    <row r="122" s="46" customFormat="1" ht="11.25" customHeight="1"/>
    <row r="123" s="46" customFormat="1" ht="11.25" customHeight="1"/>
    <row r="124" s="46" customFormat="1" ht="11.25" customHeight="1"/>
    <row r="125" s="46" customFormat="1" ht="11.25" customHeight="1"/>
    <row r="126" s="46" customFormat="1" ht="11.25" customHeight="1"/>
    <row r="127" s="46" customFormat="1" ht="11.25" customHeight="1"/>
    <row r="128" s="46" customFormat="1" ht="11.25" customHeight="1"/>
    <row r="129" s="46" customFormat="1" ht="11.25" customHeight="1"/>
    <row r="130" s="46" customFormat="1" ht="11.25" customHeight="1"/>
    <row r="131" s="46" customFormat="1" ht="11.25" customHeight="1"/>
    <row r="132" s="46" customFormat="1" ht="11.25" customHeight="1"/>
    <row r="133" s="46" customFormat="1" ht="11.25" customHeight="1"/>
    <row r="134" s="46" customFormat="1" ht="11.25" customHeight="1"/>
    <row r="135" s="46" customFormat="1" ht="11.25" customHeight="1"/>
    <row r="136" s="46" customFormat="1" ht="11.25" customHeight="1"/>
    <row r="137" s="46" customFormat="1" ht="11.25" customHeight="1"/>
    <row r="138" s="46" customFormat="1" ht="11.25" customHeight="1"/>
    <row r="139" s="46" customFormat="1" ht="11.25" customHeight="1"/>
    <row r="140" s="46" customFormat="1" ht="11.25" customHeight="1"/>
    <row r="141" s="46" customFormat="1" ht="11.25" customHeight="1"/>
    <row r="142" s="46" customFormat="1" ht="11.25" customHeight="1"/>
    <row r="143" s="46" customFormat="1" ht="11.25" customHeight="1"/>
    <row r="144" s="46" customFormat="1" ht="11.25" customHeight="1"/>
    <row r="145" s="46" customFormat="1" ht="11.25" customHeight="1"/>
    <row r="146" s="46" customFormat="1" ht="11.25" customHeight="1"/>
    <row r="147" s="46" customFormat="1" ht="11.25" customHeight="1"/>
    <row r="148" s="46" customFormat="1" ht="11.25" customHeight="1"/>
    <row r="149" s="46" customFormat="1" ht="11.25" customHeight="1"/>
    <row r="150" s="46" customFormat="1" ht="11.25" customHeight="1"/>
    <row r="151" s="46" customFormat="1" ht="11.25" customHeight="1"/>
    <row r="152" s="46" customFormat="1" ht="11.25" customHeight="1"/>
    <row r="153" s="46" customFormat="1" ht="11.25" customHeight="1"/>
    <row r="154" s="46" customFormat="1" ht="11.25" customHeight="1"/>
    <row r="155" s="46" customFormat="1" ht="11.25" customHeight="1"/>
    <row r="156" s="46" customFormat="1" ht="11.25" customHeight="1"/>
    <row r="157" s="46" customFormat="1" ht="11.25" customHeight="1"/>
    <row r="158" s="46" customFormat="1" ht="11.25" customHeight="1"/>
    <row r="159" s="46" customFormat="1" ht="11.25" customHeight="1"/>
    <row r="160" s="46" customFormat="1" ht="11.25" customHeight="1"/>
    <row r="161" s="46" customFormat="1" ht="11.25" customHeight="1"/>
    <row r="162" s="46" customFormat="1" ht="11.25" customHeight="1"/>
    <row r="163" s="46" customFormat="1" ht="11.25" customHeight="1"/>
    <row r="164" s="46" customFormat="1" ht="11.25" customHeight="1"/>
    <row r="165" s="46" customFormat="1" ht="11.25" customHeight="1"/>
    <row r="166" s="46" customFormat="1" ht="11.25" customHeight="1"/>
    <row r="167" s="46" customFormat="1" ht="11.25" customHeight="1"/>
    <row r="168" s="46" customFormat="1" ht="11.25" customHeight="1"/>
    <row r="169" s="46" customFormat="1" ht="11.25" customHeight="1"/>
    <row r="170" s="46" customFormat="1" ht="11.25" customHeight="1"/>
    <row r="171" s="46" customFormat="1" ht="11.25" customHeight="1"/>
    <row r="172" s="46" customFormat="1" ht="11.25" customHeight="1"/>
    <row r="173" s="46" customFormat="1" ht="11.25" customHeight="1"/>
    <row r="174" s="46" customFormat="1" ht="11.25" customHeight="1"/>
    <row r="175" s="46" customFormat="1" ht="11.25" customHeight="1"/>
    <row r="176" s="46" customFormat="1" ht="11.25" customHeight="1"/>
    <row r="177" s="46" customFormat="1" ht="11.25" customHeight="1"/>
    <row r="178" s="46" customFormat="1" ht="11.25" customHeight="1"/>
    <row r="179" s="46" customFormat="1" ht="11.25" customHeight="1"/>
    <row r="180" s="46" customFormat="1" ht="11.25" customHeight="1"/>
    <row r="181" s="46" customFormat="1" ht="11.25" customHeight="1"/>
    <row r="182" s="46" customFormat="1" ht="11.25" customHeight="1"/>
    <row r="183" s="46" customFormat="1" ht="11.25" customHeight="1"/>
    <row r="184" s="46" customFormat="1" ht="11.25" customHeight="1"/>
    <row r="185" s="46" customFormat="1" ht="11.25" customHeight="1"/>
    <row r="186" s="46" customFormat="1" ht="11.25" customHeight="1"/>
    <row r="187" s="46" customFormat="1" ht="11.25" customHeight="1"/>
    <row r="188" s="46" customFormat="1" ht="11.25" customHeight="1"/>
    <row r="189" s="46" customFormat="1" ht="11.25" customHeight="1"/>
    <row r="190" s="46" customFormat="1" ht="11.25" customHeight="1"/>
    <row r="191" s="46" customFormat="1" ht="11.25" customHeight="1"/>
    <row r="192" s="46" customFormat="1" ht="11.25" customHeight="1"/>
    <row r="193" s="46" customFormat="1" ht="11.25" customHeight="1"/>
    <row r="194" s="46" customFormat="1" ht="11.25" customHeight="1"/>
    <row r="195" s="46" customFormat="1" ht="11.25" customHeight="1"/>
    <row r="196" s="46" customFormat="1" ht="11.25" customHeight="1"/>
    <row r="197" s="46" customFormat="1" ht="11.25" customHeight="1"/>
    <row r="198" s="46" customFormat="1" ht="11.25" customHeight="1"/>
    <row r="199" s="46" customFormat="1" ht="11.25" customHeight="1"/>
    <row r="200" s="46" customFormat="1" ht="11.25" customHeight="1"/>
    <row r="201" s="46" customFormat="1" ht="11.25" customHeight="1"/>
    <row r="202" s="46" customFormat="1" ht="11.25" customHeight="1"/>
    <row r="203" s="46" customFormat="1" ht="11.25" customHeight="1"/>
    <row r="204" s="46" customFormat="1" ht="11.25" customHeight="1"/>
    <row r="205" s="46" customFormat="1" ht="11.25" customHeight="1"/>
    <row r="206" s="46" customFormat="1" ht="11.25" customHeight="1"/>
    <row r="207" s="46" customFormat="1" ht="11.25" customHeight="1"/>
    <row r="208" s="46" customFormat="1" ht="11.25" customHeight="1"/>
    <row r="209" s="46" customFormat="1" ht="11.25" customHeight="1"/>
    <row r="210" s="46" customFormat="1" ht="11.25" customHeight="1"/>
    <row r="211" s="46" customFormat="1" ht="11.25" customHeight="1"/>
    <row r="212" s="46" customFormat="1" ht="11.25" customHeight="1"/>
    <row r="213" s="46" customFormat="1" ht="11.25" customHeight="1"/>
    <row r="214" s="46" customFormat="1" ht="11.25" customHeight="1"/>
    <row r="215" s="46" customFormat="1" ht="11.25" customHeight="1"/>
    <row r="216" s="46" customFormat="1" ht="11.25" customHeight="1"/>
    <row r="217" s="46" customFormat="1" ht="11.25" customHeight="1"/>
    <row r="218" s="46" customFormat="1" ht="11.25" customHeight="1"/>
    <row r="219" s="46" customFormat="1" ht="11.25" customHeight="1"/>
    <row r="220" s="46" customFormat="1" ht="11.25" customHeight="1"/>
    <row r="221" s="46" customFormat="1" ht="11.25" customHeight="1"/>
    <row r="222" s="46" customFormat="1" ht="11.25" customHeight="1"/>
    <row r="223" s="46" customFormat="1" ht="11.25" customHeight="1"/>
    <row r="224" s="46" customFormat="1" ht="11.25" customHeight="1"/>
    <row r="225" s="46" customFormat="1" ht="11.25" customHeight="1"/>
    <row r="226" s="46" customFormat="1" ht="11.25" customHeight="1"/>
    <row r="227" s="46" customFormat="1" ht="11.25" customHeight="1"/>
    <row r="228" s="46" customFormat="1" ht="11.25" customHeight="1"/>
    <row r="229" s="46" customFormat="1" ht="11.25" customHeight="1"/>
    <row r="230" s="46" customFormat="1" ht="11.25" customHeight="1"/>
    <row r="231" s="46" customFormat="1" ht="11.25" customHeight="1"/>
    <row r="232" s="46" customFormat="1" ht="11.25" customHeight="1"/>
    <row r="233" s="46" customFormat="1" ht="11.25" customHeight="1"/>
    <row r="234" s="46" customFormat="1" ht="11.25" customHeight="1"/>
    <row r="235" s="46" customFormat="1" ht="11.25" customHeight="1"/>
    <row r="236" s="46" customFormat="1" ht="11.25" customHeight="1"/>
    <row r="237" s="46" customFormat="1" ht="11.25" customHeight="1"/>
    <row r="238" s="46" customFormat="1" ht="11.25" customHeight="1"/>
    <row r="239" s="46" customFormat="1" ht="11.25" customHeight="1"/>
    <row r="240" s="46" customFormat="1" ht="11.25" customHeight="1"/>
    <row r="241" s="46" customFormat="1" ht="11.25" customHeight="1"/>
    <row r="242" s="46" customFormat="1" ht="11.25" customHeight="1"/>
    <row r="243" s="46" customFormat="1" ht="11.25" customHeight="1"/>
    <row r="244" s="46" customFormat="1" ht="11.25" customHeight="1"/>
    <row r="245" s="46" customFormat="1" ht="11.25" customHeight="1"/>
    <row r="246" s="46" customFormat="1" ht="11.25" customHeight="1"/>
    <row r="247" s="46" customFormat="1" ht="11.25" customHeight="1"/>
    <row r="248" s="46" customFormat="1" ht="11.25" customHeight="1"/>
    <row r="249" s="46" customFormat="1" ht="11.25" customHeight="1"/>
    <row r="250" s="46" customFormat="1" ht="11.25" customHeight="1"/>
    <row r="251" s="46" customFormat="1" ht="11.25" customHeight="1"/>
    <row r="252" s="46" customFormat="1" ht="11.25" customHeight="1"/>
    <row r="253" s="46" customFormat="1" ht="11.25" customHeight="1"/>
    <row r="254" s="46" customFormat="1" ht="11.25" customHeight="1"/>
    <row r="255" s="46" customFormat="1" ht="11.25" customHeight="1"/>
    <row r="256" s="46" customFormat="1" ht="11.25" customHeight="1"/>
    <row r="257" s="46" customFormat="1" ht="11.25" customHeight="1"/>
    <row r="258" s="46" customFormat="1" ht="11.25" customHeight="1"/>
    <row r="259" s="46" customFormat="1" ht="11.25" customHeight="1"/>
    <row r="260" s="46" customFormat="1" ht="11.25" customHeight="1"/>
    <row r="261" s="46" customFormat="1" ht="11.25" customHeight="1"/>
    <row r="262" s="46" customFormat="1" ht="11.25" customHeight="1"/>
    <row r="263" s="46" customFormat="1" ht="11.25" customHeight="1"/>
    <row r="264" s="46" customFormat="1" ht="11.25" customHeight="1"/>
    <row r="265" s="46" customFormat="1" ht="11.25" customHeight="1"/>
    <row r="266" s="46" customFormat="1" ht="11.25" customHeight="1"/>
    <row r="267" s="46" customFormat="1" ht="11.25" customHeight="1"/>
    <row r="268" s="46" customFormat="1" ht="11.25" customHeight="1"/>
    <row r="269" s="46" customFormat="1" ht="11.25" customHeight="1"/>
    <row r="270" s="46" customFormat="1" ht="11.25" customHeight="1"/>
    <row r="271" s="46" customFormat="1" ht="11.25" customHeight="1"/>
    <row r="272" s="46" customFormat="1" ht="11.25" customHeight="1"/>
    <row r="273" s="46" customFormat="1" ht="11.25" customHeight="1"/>
    <row r="274" s="46" customFormat="1" ht="11.25" customHeight="1"/>
    <row r="275" s="46" customFormat="1" ht="11.25" customHeight="1"/>
    <row r="276" s="46" customFormat="1" ht="11.25" customHeight="1"/>
    <row r="277" s="46" customFormat="1" ht="11.25" customHeight="1"/>
    <row r="278" s="46" customFormat="1" ht="11.25" customHeight="1"/>
    <row r="279" s="46" customFormat="1" ht="11.25" customHeight="1"/>
    <row r="280" s="46" customFormat="1" ht="11.25" customHeight="1"/>
    <row r="281" s="46" customFormat="1" ht="11.25" customHeight="1"/>
    <row r="282" s="46" customFormat="1" ht="11.25" customHeight="1"/>
    <row r="283" s="46" customFormat="1" ht="11.25" customHeight="1"/>
    <row r="284" s="46" customFormat="1" ht="11.25" customHeight="1"/>
    <row r="285" s="46" customFormat="1" ht="11.25" customHeight="1"/>
    <row r="286" s="46" customFormat="1" ht="11.25" customHeight="1"/>
    <row r="287" s="46" customFormat="1" ht="11.25" customHeight="1"/>
    <row r="288" s="46" customFormat="1" ht="11.25" customHeight="1"/>
    <row r="289" s="46" customFormat="1" ht="11.25" customHeight="1"/>
    <row r="290" s="46" customFormat="1" ht="11.25" customHeight="1"/>
    <row r="291" s="46" customFormat="1" ht="11.25" customHeight="1"/>
    <row r="292" s="46" customFormat="1" ht="11.25" customHeight="1"/>
    <row r="293" s="46" customFormat="1" ht="11.25" customHeight="1"/>
    <row r="294" s="46" customFormat="1" ht="11.25" customHeight="1"/>
    <row r="295" s="46" customFormat="1" ht="11.25" customHeight="1"/>
    <row r="296" s="46" customFormat="1" ht="11.25" customHeight="1"/>
    <row r="297" s="46" customFormat="1" ht="11.25" customHeight="1"/>
    <row r="298" s="46" customFormat="1" ht="11.25" customHeight="1"/>
    <row r="299" s="46" customFormat="1" ht="11.25" customHeight="1"/>
    <row r="300" s="46" customFormat="1" ht="11.25" customHeight="1"/>
    <row r="301" s="46" customFormat="1" ht="11.25" customHeight="1"/>
    <row r="302" s="46" customFormat="1" ht="11.25" customHeight="1"/>
    <row r="303" s="46" customFormat="1" ht="11.25" customHeight="1"/>
    <row r="304" s="46" customFormat="1" ht="11.25" customHeight="1"/>
    <row r="305" s="46" customFormat="1" ht="11.25" customHeight="1"/>
    <row r="306" s="46" customFormat="1" ht="11.25" customHeight="1"/>
    <row r="307" s="46" customFormat="1" ht="11.25" customHeight="1"/>
    <row r="308" s="46" customFormat="1" ht="11.25" customHeight="1"/>
    <row r="309" s="46" customFormat="1" ht="11.25" customHeight="1"/>
    <row r="310" s="46" customFormat="1" ht="11.25" customHeight="1"/>
    <row r="311" s="46" customFormat="1" ht="11.25" customHeight="1"/>
    <row r="312" s="46" customFormat="1" ht="11.25" customHeight="1"/>
    <row r="313" s="46" customFormat="1" ht="11.25" customHeight="1"/>
    <row r="314" s="46" customFormat="1" ht="11.25" customHeight="1"/>
    <row r="315" s="46" customFormat="1" ht="11.25" customHeight="1"/>
    <row r="316" s="46" customFormat="1" ht="11.25" customHeight="1"/>
    <row r="317" s="46" customFormat="1" ht="11.25" customHeight="1"/>
    <row r="318" s="46" customFormat="1" ht="11.25" customHeight="1"/>
    <row r="319" s="46" customFormat="1" ht="11.25" customHeight="1"/>
    <row r="320" s="46" customFormat="1" ht="11.25" customHeight="1"/>
    <row r="321" s="46" customFormat="1" ht="11.25" customHeight="1"/>
    <row r="322" s="46" customFormat="1" ht="11.25" customHeight="1"/>
    <row r="323" s="46" customFormat="1" ht="11.25" customHeight="1"/>
    <row r="324" s="46" customFormat="1" ht="11.25" customHeight="1"/>
    <row r="325" s="46" customFormat="1" ht="11.25" customHeight="1"/>
    <row r="326" s="46" customFormat="1" ht="11.25" customHeight="1"/>
    <row r="327" s="46" customFormat="1" ht="11.25" customHeight="1"/>
    <row r="328" s="46" customFormat="1" ht="11.25" customHeight="1"/>
    <row r="329" s="46" customFormat="1" ht="11.25" customHeight="1"/>
    <row r="330" s="46" customFormat="1" ht="11.25" customHeight="1"/>
    <row r="331" s="46" customFormat="1" ht="11.25" customHeight="1"/>
    <row r="332" s="46" customFormat="1" ht="11.25" customHeight="1"/>
    <row r="333" s="46" customFormat="1" ht="11.25" customHeight="1"/>
    <row r="334" s="46" customFormat="1" ht="11.25" customHeight="1"/>
    <row r="335" s="46" customFormat="1" ht="11.25" customHeight="1"/>
    <row r="336" s="46" customFormat="1" ht="11.25" customHeight="1"/>
    <row r="337" s="46" customFormat="1" ht="11.25" customHeight="1"/>
    <row r="338" s="46" customFormat="1" ht="11.25" customHeight="1"/>
    <row r="339" s="46" customFormat="1" ht="11.25" customHeight="1"/>
    <row r="340" s="46" customFormat="1" ht="11.25" customHeight="1"/>
    <row r="341" s="46" customFormat="1" ht="11.25" customHeight="1"/>
    <row r="342" s="46" customFormat="1" ht="11.25" customHeight="1"/>
    <row r="343" s="46" customFormat="1" ht="11.25" customHeight="1"/>
    <row r="344" s="46" customFormat="1" ht="11.25" customHeight="1"/>
    <row r="345" s="46" customFormat="1" ht="11.25" customHeight="1"/>
    <row r="346" s="46" customFormat="1" ht="11.25" customHeight="1"/>
    <row r="347" s="46" customFormat="1" ht="11.25" customHeight="1"/>
    <row r="348" s="46" customFormat="1" ht="11.25" customHeight="1"/>
    <row r="349" s="46" customFormat="1" ht="11.25" customHeight="1"/>
    <row r="350" s="46" customFormat="1" ht="11.25" customHeight="1"/>
    <row r="351" s="46" customFormat="1" ht="11.25" customHeight="1"/>
    <row r="352" s="46" customFormat="1" ht="11.25" customHeight="1"/>
    <row r="353" s="46" customFormat="1" ht="11.25" customHeight="1"/>
    <row r="354" s="46" customFormat="1" ht="11.25" customHeight="1"/>
    <row r="355" s="46" customFormat="1" ht="11.25" customHeight="1"/>
    <row r="356" s="46" customFormat="1" ht="11.25" customHeight="1"/>
    <row r="357" s="46" customFormat="1" ht="11.25" customHeight="1"/>
    <row r="358" s="46" customFormat="1" ht="11.25" customHeight="1"/>
    <row r="359" s="46" customFormat="1" ht="11.25" customHeight="1"/>
    <row r="360" s="46" customFormat="1" ht="11.25" customHeight="1"/>
    <row r="361" s="46" customFormat="1" ht="11.25" customHeight="1"/>
    <row r="362" s="46" customFormat="1" ht="11.25" customHeight="1"/>
    <row r="363" s="46" customFormat="1" ht="11.25" customHeight="1"/>
    <row r="364" s="46" customFormat="1" ht="11.25" customHeight="1"/>
    <row r="365" s="46" customFormat="1" ht="11.25" customHeight="1"/>
    <row r="366" s="46" customFormat="1" ht="11.25" customHeight="1"/>
    <row r="367" s="46" customFormat="1" ht="11.25" customHeight="1"/>
    <row r="368" s="46" customFormat="1" ht="11.25" customHeight="1"/>
    <row r="369" s="46" customFormat="1" ht="11.25" customHeight="1"/>
    <row r="370" s="46" customFormat="1" ht="11.25" customHeight="1"/>
    <row r="371" s="46" customFormat="1" ht="11.25" customHeight="1"/>
    <row r="372" s="46" customFormat="1" ht="11.25" customHeight="1"/>
    <row r="373" s="46" customFormat="1" ht="11.25" customHeight="1"/>
    <row r="374" s="46" customFormat="1" ht="11.25" customHeight="1"/>
    <row r="375" s="46" customFormat="1" ht="11.25" customHeight="1"/>
    <row r="376" s="46" customFormat="1" ht="11.25" customHeight="1"/>
    <row r="377" s="46" customFormat="1" ht="11.25" customHeight="1"/>
    <row r="378" s="46" customFormat="1" ht="11.25" customHeight="1"/>
    <row r="379" s="46" customFormat="1" ht="11.25" customHeight="1"/>
    <row r="380" s="46" customFormat="1" ht="11.25" customHeight="1"/>
    <row r="381" s="46" customFormat="1" ht="11.25" customHeight="1"/>
    <row r="382" s="46" customFormat="1" ht="11.25" customHeight="1"/>
    <row r="383" s="46" customFormat="1" ht="11.25" customHeight="1"/>
    <row r="384" s="46" customFormat="1" ht="11.25" customHeight="1"/>
    <row r="385" s="46" customFormat="1" ht="11.25" customHeight="1"/>
    <row r="386" s="46" customFormat="1" ht="11.25" customHeight="1"/>
    <row r="387" s="46" customFormat="1" ht="11.25" customHeight="1"/>
    <row r="388" s="46" customFormat="1" ht="11.25" customHeight="1"/>
    <row r="389" s="46" customFormat="1" ht="11.25" customHeight="1"/>
    <row r="390" s="46" customFormat="1" ht="11.25" customHeight="1"/>
    <row r="391" s="46" customFormat="1" ht="11.25" customHeight="1"/>
    <row r="392" s="46" customFormat="1" ht="11.25" customHeight="1"/>
    <row r="393" s="46" customFormat="1" ht="11.25" customHeight="1"/>
    <row r="394" s="46" customFormat="1" ht="11.25" customHeight="1"/>
    <row r="395" s="46" customFormat="1" ht="11.25" customHeight="1"/>
    <row r="396" s="46" customFormat="1" ht="11.25" customHeight="1"/>
    <row r="397" s="46" customFormat="1" ht="11.25" customHeight="1"/>
    <row r="398" s="46" customFormat="1" ht="11.25" customHeight="1"/>
    <row r="399" s="46" customFormat="1" ht="11.25" customHeight="1"/>
    <row r="400" s="46" customFormat="1" ht="11.25" customHeight="1"/>
    <row r="401" s="46" customFormat="1" ht="11.25" customHeight="1"/>
    <row r="402" s="46" customFormat="1" ht="11.25" customHeight="1"/>
    <row r="403" s="46" customFormat="1" ht="11.25" customHeight="1"/>
    <row r="404" s="46" customFormat="1" ht="11.25" customHeight="1"/>
    <row r="405" s="46" customFormat="1" ht="11.25" customHeight="1"/>
    <row r="406" s="46" customFormat="1" ht="11.25" customHeight="1"/>
    <row r="407" s="46" customFormat="1" ht="11.25" customHeight="1"/>
    <row r="408" s="46" customFormat="1" ht="11.25" customHeight="1"/>
    <row r="409" s="46" customFormat="1" ht="11.25" customHeight="1"/>
    <row r="410" s="46" customFormat="1" ht="11.25" customHeight="1"/>
    <row r="411" s="46" customFormat="1" ht="11.25" customHeight="1"/>
    <row r="412" s="46" customFormat="1" ht="11.25" customHeight="1"/>
    <row r="413" s="46" customFormat="1" ht="11.25" customHeight="1"/>
    <row r="414" s="46" customFormat="1" ht="11.25" customHeight="1"/>
    <row r="415" s="46" customFormat="1" ht="11.25" customHeight="1"/>
    <row r="416" s="46" customFormat="1" ht="11.25" customHeight="1"/>
    <row r="417" s="46" customFormat="1" ht="11.25" customHeight="1"/>
    <row r="418" s="46" customFormat="1" ht="11.25" customHeight="1"/>
    <row r="419" s="46" customFormat="1" ht="11.25" customHeight="1"/>
    <row r="420" s="46" customFormat="1" ht="11.25" customHeight="1"/>
    <row r="421" s="46" customFormat="1" ht="11.25" customHeight="1"/>
    <row r="422" s="46" customFormat="1" ht="11.25" customHeight="1"/>
    <row r="423" s="46" customFormat="1" ht="11.25" customHeight="1"/>
    <row r="424" s="46" customFormat="1" ht="11.25" customHeight="1"/>
    <row r="425" s="46" customFormat="1" ht="11.25" customHeight="1"/>
    <row r="426" s="46" customFormat="1" ht="11.25" customHeight="1"/>
    <row r="427" s="46" customFormat="1" ht="11.25" customHeight="1"/>
    <row r="428" s="46" customFormat="1" ht="11.25" customHeight="1"/>
    <row r="429" s="46" customFormat="1" ht="11.25" customHeight="1"/>
    <row r="430" s="46" customFormat="1" ht="11.25" customHeight="1"/>
    <row r="431" s="46" customFormat="1" ht="11.25" customHeight="1"/>
    <row r="432" s="46" customFormat="1" ht="11.25" customHeight="1"/>
    <row r="433" s="46" customFormat="1" ht="11.25" customHeight="1"/>
    <row r="434" s="46" customFormat="1" ht="11.25" customHeight="1"/>
    <row r="435" s="46" customFormat="1" ht="11.25" customHeight="1"/>
    <row r="436" s="46" customFormat="1" ht="11.25" customHeight="1"/>
    <row r="437" s="46" customFormat="1" ht="11.25" customHeight="1"/>
    <row r="438" s="46" customFormat="1" ht="11.25" customHeight="1"/>
    <row r="439" s="46" customFormat="1" ht="11.25" customHeight="1"/>
    <row r="440" s="46" customFormat="1" ht="11.25" customHeight="1"/>
    <row r="441" s="46" customFormat="1" ht="11.25" customHeight="1"/>
    <row r="442" s="46" customFormat="1" ht="11.25" customHeight="1"/>
    <row r="443" s="46" customFormat="1" ht="11.25" customHeight="1"/>
    <row r="444" s="46" customFormat="1" ht="11.25" customHeight="1"/>
    <row r="445" s="46" customFormat="1" ht="11.25" customHeight="1"/>
    <row r="446" s="46" customFormat="1" ht="11.25" customHeight="1"/>
    <row r="447" s="46" customFormat="1" ht="11.25" customHeight="1"/>
    <row r="448" s="46" customFormat="1" ht="11.25" customHeight="1"/>
    <row r="449" s="46" customFormat="1" ht="11.25" customHeight="1"/>
    <row r="450" s="46" customFormat="1" ht="11.25" customHeight="1"/>
    <row r="451" s="46" customFormat="1" ht="11.25" customHeight="1"/>
    <row r="452" s="46" customFormat="1" ht="11.25" customHeight="1"/>
    <row r="453" s="46" customFormat="1" ht="11.25" customHeight="1"/>
    <row r="454" s="46" customFormat="1" ht="11.25" customHeight="1"/>
    <row r="455" s="46" customFormat="1" ht="11.25" customHeight="1"/>
    <row r="456" s="46" customFormat="1" ht="11.25" customHeight="1"/>
    <row r="457" s="46" customFormat="1" ht="11.25" customHeight="1"/>
    <row r="458" s="46" customFormat="1" ht="11.25" customHeight="1"/>
    <row r="459" s="46" customFormat="1" ht="11.25" customHeight="1"/>
    <row r="460" s="46" customFormat="1" ht="11.25" customHeight="1"/>
    <row r="461" s="46" customFormat="1" ht="11.25" customHeight="1"/>
    <row r="462" s="46" customFormat="1" ht="11.25" customHeight="1"/>
    <row r="463" s="46" customFormat="1" ht="11.25" customHeight="1"/>
    <row r="464" s="46" customFormat="1" ht="11.25" customHeight="1"/>
    <row r="465" s="46" customFormat="1" ht="11.25" customHeight="1"/>
    <row r="466" s="46" customFormat="1" ht="11.25" customHeight="1"/>
    <row r="467" s="46" customFormat="1" ht="11.25" customHeight="1"/>
    <row r="468" s="46" customFormat="1" ht="11.25" customHeight="1"/>
    <row r="469" s="46" customFormat="1" ht="11.25" customHeight="1"/>
    <row r="470" s="46" customFormat="1" ht="11.25" customHeight="1"/>
    <row r="471" s="46" customFormat="1" ht="11.25" customHeight="1"/>
    <row r="472" s="46" customFormat="1" ht="11.25" customHeight="1"/>
    <row r="473" s="46" customFormat="1" ht="11.25" customHeight="1"/>
    <row r="474" s="46" customFormat="1" ht="11.25" customHeight="1"/>
    <row r="475" s="46" customFormat="1" ht="11.25" customHeight="1"/>
    <row r="476" s="46" customFormat="1" ht="11.25" customHeight="1"/>
    <row r="477" s="46" customFormat="1" ht="11.25" customHeight="1"/>
    <row r="478" s="46" customFormat="1" ht="11.25" customHeight="1"/>
    <row r="479" s="46" customFormat="1" ht="11.25" customHeight="1"/>
    <row r="480" s="46" customFormat="1" ht="11.25" customHeight="1"/>
    <row r="481" s="46" customFormat="1" ht="11.25" customHeight="1"/>
    <row r="482" s="46" customFormat="1" ht="11.25" customHeight="1"/>
    <row r="483" s="46" customFormat="1" ht="11.25" customHeight="1"/>
    <row r="484" s="46" customFormat="1" ht="11.25" customHeight="1"/>
    <row r="485" s="46" customFormat="1" ht="11.25" customHeight="1"/>
    <row r="486" s="46" customFormat="1" ht="11.25" customHeight="1"/>
    <row r="487" s="46" customFormat="1" ht="11.25" customHeight="1"/>
    <row r="488" s="46" customFormat="1" ht="11.25" customHeight="1"/>
    <row r="489" s="46" customFormat="1" ht="11.25" customHeight="1"/>
    <row r="490" s="46" customFormat="1" ht="11.25" customHeight="1"/>
    <row r="491" s="46" customFormat="1" ht="11.25" customHeight="1"/>
    <row r="492" s="46" customFormat="1" ht="11.25" customHeight="1"/>
    <row r="493" s="46" customFormat="1" ht="11.25" customHeight="1"/>
    <row r="494" s="46" customFormat="1" ht="11.25" customHeight="1"/>
    <row r="495" s="46" customFormat="1" ht="11.25" customHeight="1"/>
    <row r="496" s="46" customFormat="1" ht="11.25" customHeight="1"/>
    <row r="497" s="46" customFormat="1" ht="11.25" customHeight="1"/>
    <row r="498" s="46" customFormat="1" ht="11.25" customHeight="1"/>
    <row r="499" s="46" customFormat="1" ht="11.25" customHeight="1"/>
    <row r="500" s="46" customFormat="1" ht="11.25" customHeight="1"/>
    <row r="501" s="46" customFormat="1" ht="11.25" customHeight="1"/>
    <row r="502" s="46" customFormat="1" ht="11.25" customHeight="1"/>
    <row r="503" s="46" customFormat="1" ht="11.25" customHeight="1"/>
    <row r="504" s="46" customFormat="1" ht="11.25" customHeight="1"/>
    <row r="505" s="46" customFormat="1" ht="11.25" customHeight="1"/>
    <row r="506" s="46" customFormat="1" ht="11.25" customHeight="1"/>
    <row r="507" s="46" customFormat="1" ht="11.25" customHeight="1"/>
    <row r="508" s="46" customFormat="1" ht="11.25" customHeight="1"/>
    <row r="509" s="46" customFormat="1" ht="11.25" customHeight="1"/>
    <row r="510" s="46" customFormat="1" ht="11.25" customHeight="1"/>
    <row r="511" s="46" customFormat="1" ht="11.25" customHeight="1"/>
    <row r="512" s="46" customFormat="1" ht="11.25" customHeight="1"/>
    <row r="513" s="46" customFormat="1" ht="11.25" customHeight="1"/>
    <row r="514" s="46" customFormat="1" ht="11.25" customHeight="1"/>
    <row r="515" s="46" customFormat="1" ht="11.25" customHeight="1"/>
    <row r="516" s="46" customFormat="1" ht="11.25" customHeight="1"/>
    <row r="517" s="46" customFormat="1" ht="11.25" customHeight="1"/>
    <row r="518" s="46" customFormat="1" ht="11.25" customHeight="1"/>
    <row r="519" s="46" customFormat="1" ht="11.25" customHeight="1"/>
    <row r="520" s="46" customFormat="1" ht="11.25" customHeight="1"/>
    <row r="521" s="46" customFormat="1" ht="11.25" customHeight="1"/>
    <row r="522" s="46" customFormat="1" ht="11.25" customHeight="1"/>
    <row r="523" s="46" customFormat="1" ht="11.25" customHeight="1"/>
    <row r="524" s="46" customFormat="1" ht="11.25" customHeight="1"/>
    <row r="525" s="46" customFormat="1" ht="11.25" customHeight="1"/>
    <row r="526" s="46" customFormat="1" ht="11.25" customHeight="1"/>
    <row r="527" s="46" customFormat="1" ht="11.25" customHeight="1"/>
    <row r="528" s="46" customFormat="1" ht="11.25" customHeight="1"/>
    <row r="529" s="46" customFormat="1" ht="11.25" customHeight="1"/>
    <row r="530" s="46" customFormat="1" ht="11.25" customHeight="1"/>
    <row r="531" s="46" customFormat="1" ht="11.25" customHeight="1"/>
    <row r="532" s="46" customFormat="1" ht="11.25" customHeight="1"/>
    <row r="533" s="46" customFormat="1" ht="11.25" customHeight="1"/>
    <row r="534" s="46" customFormat="1" ht="11.25" customHeight="1"/>
    <row r="535" s="46" customFormat="1" ht="11.25" customHeight="1"/>
    <row r="536" s="46" customFormat="1" ht="11.25" customHeight="1"/>
    <row r="537" s="46" customFormat="1" ht="11.25" customHeight="1"/>
    <row r="538" s="46" customFormat="1" ht="11.25" customHeight="1"/>
    <row r="539" s="46" customFormat="1" ht="11.25" customHeight="1"/>
    <row r="540" s="46" customFormat="1" ht="11.25" customHeight="1"/>
    <row r="541" s="46" customFormat="1" ht="11.25" customHeight="1"/>
    <row r="542" s="46" customFormat="1" ht="11.25" customHeight="1"/>
    <row r="543" s="46" customFormat="1" ht="11.25" customHeight="1"/>
    <row r="544" s="46" customFormat="1" ht="11.25" customHeight="1"/>
    <row r="545" s="46" customFormat="1" ht="11.25" customHeight="1"/>
    <row r="546" s="46" customFormat="1" ht="11.25" customHeight="1"/>
    <row r="547" s="46" customFormat="1" ht="11.25" customHeight="1"/>
    <row r="548" s="46" customFormat="1" ht="11.25" customHeight="1"/>
    <row r="549" s="46" customFormat="1" ht="11.25" customHeight="1"/>
    <row r="550" s="46" customFormat="1" ht="11.25" customHeight="1"/>
    <row r="551" s="46" customFormat="1" ht="11.25" customHeight="1"/>
    <row r="552" s="46" customFormat="1" ht="11.25" customHeight="1"/>
    <row r="553" s="46" customFormat="1" ht="11.25" customHeight="1"/>
    <row r="554" s="46" customFormat="1" ht="11.25" customHeight="1"/>
    <row r="555" s="46" customFormat="1" ht="11.25" customHeight="1"/>
    <row r="556" s="46" customFormat="1" ht="11.25" customHeight="1"/>
    <row r="557" s="46" customFormat="1" ht="11.25" customHeight="1"/>
    <row r="558" s="46" customFormat="1" ht="11.25" customHeight="1"/>
    <row r="559" s="46" customFormat="1" ht="11.25" customHeight="1"/>
    <row r="560" s="46" customFormat="1" ht="11.25" customHeight="1"/>
    <row r="561" s="46" customFormat="1" ht="11.25" customHeight="1"/>
    <row r="562" s="46" customFormat="1" ht="11.25" customHeight="1"/>
    <row r="563" s="46" customFormat="1" ht="11.25" customHeight="1"/>
    <row r="564" s="46" customFormat="1" ht="11.25" customHeight="1"/>
    <row r="565" s="46" customFormat="1" ht="11.25" customHeight="1"/>
    <row r="566" s="46" customFormat="1" ht="11.25" customHeight="1"/>
    <row r="567" s="46" customFormat="1" ht="11.25" customHeight="1"/>
    <row r="568" s="46" customFormat="1" ht="11.25" customHeight="1"/>
    <row r="569" s="46" customFormat="1" ht="11.25" customHeight="1"/>
    <row r="570" s="46" customFormat="1" ht="11.25" customHeight="1"/>
    <row r="571" s="46" customFormat="1" ht="11.25" customHeight="1"/>
    <row r="572" s="46" customFormat="1" ht="11.25" customHeight="1"/>
    <row r="573" s="46" customFormat="1" ht="11.25" customHeight="1"/>
    <row r="574" s="46" customFormat="1" ht="11.25" customHeight="1"/>
    <row r="575" s="46" customFormat="1" ht="11.25" customHeight="1"/>
    <row r="576" s="46" customFormat="1" ht="11.25" customHeight="1"/>
    <row r="577" s="46" customFormat="1" ht="11.25" customHeight="1"/>
    <row r="578" s="46" customFormat="1" ht="11.25" customHeight="1"/>
    <row r="579" s="46" customFormat="1" ht="11.25" customHeight="1"/>
    <row r="580" s="46" customFormat="1" ht="11.25" customHeight="1"/>
    <row r="581" s="46" customFormat="1" ht="11.25" customHeight="1"/>
    <row r="582" s="46" customFormat="1" ht="11.25" customHeight="1"/>
    <row r="583" s="46" customFormat="1" ht="11.25" customHeight="1"/>
    <row r="584" s="46" customFormat="1" ht="11.25" customHeight="1"/>
    <row r="585" s="46" customFormat="1" ht="11.25" customHeight="1"/>
    <row r="586" s="46" customFormat="1" ht="11.25" customHeight="1"/>
    <row r="587" s="46" customFormat="1" ht="11.25" customHeight="1"/>
    <row r="588" s="46" customFormat="1" ht="11.25" customHeight="1"/>
    <row r="589" s="46" customFormat="1" ht="11.25" customHeight="1"/>
    <row r="590" s="46" customFormat="1" ht="11.25" customHeight="1"/>
    <row r="591" s="46" customFormat="1" ht="11.25" customHeight="1"/>
    <row r="592" s="46" customFormat="1" ht="11.25" customHeight="1"/>
    <row r="593" s="46" customFormat="1" ht="11.25" customHeight="1"/>
    <row r="594" s="46" customFormat="1" ht="11.25" customHeight="1"/>
    <row r="595" s="46" customFormat="1" ht="11.25" customHeight="1"/>
    <row r="596" s="46" customFormat="1" ht="11.25" customHeight="1"/>
    <row r="597" s="46" customFormat="1" ht="11.25" customHeight="1"/>
    <row r="598" s="46" customFormat="1" ht="11.25" customHeight="1"/>
    <row r="599" s="46" customFormat="1" ht="11.25" customHeight="1"/>
    <row r="600" s="46" customFormat="1" ht="11.25" customHeight="1"/>
    <row r="601" s="46" customFormat="1" ht="11.25" customHeight="1"/>
    <row r="602" s="46" customFormat="1" ht="11.25" customHeight="1"/>
    <row r="603" s="46" customFormat="1" ht="11.25" customHeight="1"/>
    <row r="604" s="46" customFormat="1" ht="11.25" customHeight="1"/>
    <row r="605" s="46" customFormat="1" ht="11.25" customHeight="1"/>
    <row r="606" s="46" customFormat="1" ht="11.25" customHeight="1"/>
    <row r="607" s="46" customFormat="1" ht="11.25" customHeight="1"/>
    <row r="608" s="46" customFormat="1" ht="11.25" customHeight="1"/>
    <row r="609" s="46" customFormat="1" ht="11.25" customHeight="1"/>
    <row r="610" s="46" customFormat="1" ht="11.25" customHeight="1"/>
    <row r="611" s="46" customFormat="1" ht="11.25" customHeight="1"/>
    <row r="612" s="46" customFormat="1" ht="11.25" customHeight="1"/>
    <row r="613" s="46" customFormat="1" ht="11.25" customHeight="1"/>
    <row r="614" s="46" customFormat="1" ht="11.25" customHeight="1"/>
    <row r="615" s="46" customFormat="1" ht="11.25" customHeight="1"/>
    <row r="616" s="46" customFormat="1" ht="11.25" customHeight="1"/>
    <row r="617" s="46" customFormat="1" ht="11.25" customHeight="1"/>
    <row r="618" s="46" customFormat="1" ht="11.25" customHeight="1"/>
    <row r="619" s="46" customFormat="1" ht="11.25" customHeight="1"/>
    <row r="620" s="46" customFormat="1" ht="11.25" customHeight="1"/>
    <row r="621" s="46" customFormat="1" ht="11.25" customHeight="1"/>
    <row r="622" s="46" customFormat="1" ht="11.25" customHeight="1"/>
    <row r="623" s="46" customFormat="1" ht="11.25" customHeight="1"/>
    <row r="624" s="46" customFormat="1" ht="11.25" customHeight="1"/>
    <row r="625" s="46" customFormat="1" ht="11.25" customHeight="1"/>
    <row r="626" s="46" customFormat="1" ht="11.25" customHeight="1"/>
    <row r="627" s="46" customFormat="1" ht="11.25" customHeight="1"/>
    <row r="628" s="46" customFormat="1" ht="11.25" customHeight="1"/>
    <row r="629" s="46" customFormat="1" ht="11.25" customHeight="1"/>
    <row r="630" s="46" customFormat="1" ht="11.25" customHeight="1"/>
    <row r="631" s="46" customFormat="1" ht="11.25" customHeight="1"/>
    <row r="632" s="46" customFormat="1" ht="11.25" customHeight="1"/>
    <row r="633" s="46" customFormat="1" ht="11.25" customHeight="1"/>
    <row r="634" s="46" customFormat="1" ht="11.25" customHeight="1"/>
    <row r="635" s="46" customFormat="1" ht="11.25" customHeight="1"/>
    <row r="636" s="46" customFormat="1" ht="11.25" customHeight="1"/>
    <row r="637" s="46" customFormat="1" ht="11.25" customHeight="1"/>
    <row r="638" s="46" customFormat="1" ht="11.25" customHeight="1"/>
    <row r="639" s="46" customFormat="1" ht="11.25" customHeight="1"/>
    <row r="640" s="46" customFormat="1" ht="11.25" customHeight="1"/>
    <row r="641" s="46" customFormat="1" ht="11.25" customHeight="1"/>
    <row r="642" s="46" customFormat="1" ht="11.25" customHeight="1"/>
    <row r="643" s="46" customFormat="1" ht="11.25" customHeight="1"/>
    <row r="644" s="46" customFormat="1" ht="11.25" customHeight="1"/>
    <row r="645" s="46" customFormat="1" ht="11.25" customHeight="1"/>
    <row r="646" s="46" customFormat="1" ht="11.25" customHeight="1"/>
    <row r="647" s="46" customFormat="1" ht="11.25" customHeight="1"/>
    <row r="648" s="46" customFormat="1" ht="11.25" customHeight="1"/>
    <row r="649" s="46" customFormat="1" ht="11.25" customHeight="1"/>
    <row r="650" s="46" customFormat="1" ht="11.25" customHeight="1"/>
    <row r="651" s="46" customFormat="1" ht="11.25" customHeight="1"/>
    <row r="652" s="46" customFormat="1" ht="11.25" customHeight="1"/>
    <row r="653" s="46" customFormat="1" ht="11.25" customHeight="1"/>
    <row r="654" s="46" customFormat="1" ht="11.25" customHeight="1"/>
    <row r="655" s="46" customFormat="1" ht="11.25" customHeight="1"/>
    <row r="656" s="46" customFormat="1" ht="11.25" customHeight="1"/>
    <row r="657" s="46" customFormat="1" ht="11.25" customHeight="1"/>
    <row r="658" s="46" customFormat="1" ht="11.25" customHeight="1"/>
    <row r="659" s="46" customFormat="1" ht="11.25" customHeight="1"/>
    <row r="660" s="46" customFormat="1" ht="11.25" customHeight="1"/>
    <row r="661" s="46" customFormat="1" ht="11.25" customHeight="1"/>
    <row r="662" s="46" customFormat="1" ht="11.25" customHeight="1"/>
    <row r="663" s="46" customFormat="1" ht="11.25" customHeight="1"/>
    <row r="664" s="46" customFormat="1" ht="11.25" customHeight="1"/>
    <row r="665" s="46" customFormat="1" ht="11.25" customHeight="1"/>
    <row r="666" s="46" customFormat="1" ht="11.25" customHeight="1"/>
    <row r="667" s="46" customFormat="1" ht="11.25" customHeight="1"/>
    <row r="668" s="46" customFormat="1" ht="11.25" customHeight="1"/>
    <row r="669" s="46" customFormat="1" ht="11.25" customHeight="1"/>
    <row r="670" s="46" customFormat="1" ht="11.25" customHeight="1"/>
    <row r="671" s="46" customFormat="1" ht="11.25" customHeight="1"/>
    <row r="672" s="46" customFormat="1" ht="11.25" customHeight="1"/>
    <row r="673" s="46" customFormat="1" ht="11.25" customHeight="1"/>
    <row r="674" s="46" customFormat="1" ht="11.25" customHeight="1"/>
    <row r="675" s="46" customFormat="1" ht="11.25" customHeight="1"/>
    <row r="676" s="46" customFormat="1" ht="11.25" customHeight="1"/>
    <row r="677" s="46" customFormat="1" ht="11.25" customHeight="1"/>
    <row r="678" s="46" customFormat="1" ht="11.25" customHeight="1"/>
    <row r="679" s="46" customFormat="1" ht="11.25" customHeight="1"/>
    <row r="680" s="46" customFormat="1" ht="11.25" customHeight="1"/>
    <row r="681" s="46" customFormat="1" ht="11.25" customHeight="1"/>
    <row r="682" s="46" customFormat="1" ht="11.25" customHeight="1"/>
    <row r="683" s="46" customFormat="1" ht="11.25" customHeight="1"/>
    <row r="684" s="46" customFormat="1" ht="11.25" customHeight="1"/>
    <row r="685" s="46" customFormat="1" ht="11.25" customHeight="1"/>
    <row r="686" s="46" customFormat="1" ht="11.25" customHeight="1"/>
    <row r="687" s="46" customFormat="1" ht="11.25" customHeight="1"/>
    <row r="688" s="46" customFormat="1" ht="11.25" customHeight="1"/>
    <row r="689" s="46" customFormat="1" ht="11.25" customHeight="1"/>
    <row r="690" s="46" customFormat="1" ht="11.25" customHeight="1"/>
    <row r="691" s="46" customFormat="1" ht="11.25" customHeight="1"/>
    <row r="692" s="46" customFormat="1" ht="11.25" customHeight="1"/>
    <row r="693" s="46" customFormat="1" ht="11.25" customHeight="1"/>
    <row r="694" s="46" customFormat="1" ht="11.25" customHeight="1"/>
    <row r="695" s="46" customFormat="1" ht="11.25" customHeight="1"/>
    <row r="696" s="46" customFormat="1" ht="11.25" customHeight="1"/>
    <row r="697" s="46" customFormat="1" ht="11.25" customHeight="1"/>
    <row r="698" s="46" customFormat="1" ht="11.25" customHeight="1"/>
    <row r="699" s="46" customFormat="1" ht="11.25" customHeight="1"/>
    <row r="700" s="46" customFormat="1" ht="11.25" customHeight="1"/>
    <row r="701" s="46" customFormat="1" ht="11.25" customHeight="1"/>
    <row r="702" s="46" customFormat="1" ht="11.25" customHeight="1"/>
    <row r="703" s="46" customFormat="1" ht="11.25" customHeight="1"/>
    <row r="704" s="46" customFormat="1" ht="11.25" customHeight="1"/>
    <row r="705" s="46" customFormat="1" ht="11.25" customHeight="1"/>
    <row r="706" s="46" customFormat="1" ht="11.25" customHeight="1"/>
    <row r="707" s="46" customFormat="1" ht="11.25" customHeight="1"/>
    <row r="708" s="46" customFormat="1" ht="11.25" customHeight="1"/>
    <row r="709" s="46" customFormat="1" ht="11.25" customHeight="1"/>
    <row r="710" s="46" customFormat="1" ht="11.25" customHeight="1"/>
    <row r="711" s="46" customFormat="1" ht="11.25" customHeight="1"/>
    <row r="712" s="46" customFormat="1" ht="11.25" customHeight="1"/>
    <row r="713" s="46" customFormat="1" ht="11.25" customHeight="1"/>
    <row r="714" s="46" customFormat="1" ht="11.25" customHeight="1"/>
    <row r="715" s="46" customFormat="1" ht="11.25" customHeight="1"/>
    <row r="716" s="46" customFormat="1" ht="11.25" customHeight="1"/>
    <row r="717" s="46" customFormat="1" ht="11.25" customHeight="1"/>
    <row r="718" s="46" customFormat="1" ht="11.25" customHeight="1"/>
    <row r="719" s="46" customFormat="1" ht="11.25" customHeight="1"/>
    <row r="720" s="46" customFormat="1" ht="11.25" customHeight="1"/>
    <row r="721" s="46" customFormat="1" ht="11.25" customHeight="1"/>
    <row r="722" s="46" customFormat="1" ht="11.25" customHeight="1"/>
    <row r="723" s="46" customFormat="1" ht="11.25" customHeight="1"/>
    <row r="724" s="46" customFormat="1" ht="11.25" customHeight="1"/>
    <row r="725" s="46" customFormat="1" ht="11.25" customHeight="1"/>
    <row r="726" s="46" customFormat="1" ht="11.25" customHeight="1"/>
    <row r="727" s="46" customFormat="1" ht="11.25" customHeight="1"/>
    <row r="728" s="46" customFormat="1" ht="11.25" customHeight="1"/>
    <row r="729" s="46" customFormat="1" ht="11.25" customHeight="1"/>
    <row r="730" s="46" customFormat="1" ht="11.25" customHeight="1"/>
    <row r="731" s="46" customFormat="1" ht="11.25" customHeight="1"/>
    <row r="732" s="46" customFormat="1" ht="11.25" customHeight="1"/>
    <row r="733" s="46" customFormat="1" ht="11.25" customHeight="1"/>
    <row r="734" s="46" customFormat="1" ht="11.25" customHeight="1"/>
    <row r="735" s="46" customFormat="1" ht="11.25" customHeight="1"/>
    <row r="736" s="46" customFormat="1" ht="11.25" customHeight="1"/>
    <row r="737" s="46" customFormat="1" ht="11.25" customHeight="1"/>
    <row r="738" s="46" customFormat="1" ht="11.25" customHeight="1"/>
    <row r="739" s="46" customFormat="1" ht="11.25" customHeight="1"/>
    <row r="740" s="46" customFormat="1" ht="11.25" customHeight="1"/>
    <row r="741" s="46" customFormat="1" ht="11.25" customHeight="1"/>
    <row r="742" s="46" customFormat="1" ht="11.25" customHeight="1"/>
    <row r="743" s="46" customFormat="1" ht="11.25" customHeight="1"/>
    <row r="744" s="46" customFormat="1" ht="11.25" customHeight="1"/>
    <row r="745" s="46" customFormat="1" ht="11.25" customHeight="1"/>
    <row r="746" s="46" customFormat="1" ht="11.25" customHeight="1"/>
    <row r="747" s="46" customFormat="1" ht="11.25" customHeight="1"/>
    <row r="748" s="46" customFormat="1" ht="11.25" customHeight="1"/>
    <row r="749" s="46" customFormat="1" ht="11.25" customHeight="1"/>
    <row r="750" s="46" customFormat="1" ht="11.25" customHeight="1"/>
    <row r="751" s="46" customFormat="1" ht="11.25" customHeight="1"/>
    <row r="752" s="46" customFormat="1" ht="11.25" customHeight="1"/>
    <row r="753" s="46" customFormat="1" ht="11.25" customHeight="1"/>
    <row r="754" s="46" customFormat="1" ht="11.25" customHeight="1"/>
    <row r="755" s="46" customFormat="1" ht="11.25" customHeight="1"/>
    <row r="756" s="46" customFormat="1" ht="11.25" customHeight="1"/>
    <row r="757" s="46" customFormat="1" ht="11.25" customHeight="1"/>
    <row r="758" s="46" customFormat="1" ht="11.25" customHeight="1"/>
    <row r="759" s="46" customFormat="1" ht="11.25" customHeight="1"/>
    <row r="760" s="46" customFormat="1" ht="11.25" customHeight="1"/>
    <row r="761" s="46" customFormat="1" ht="11.25" customHeight="1"/>
    <row r="762" s="46" customFormat="1" ht="11.25" customHeight="1"/>
    <row r="763" s="46" customFormat="1" ht="11.25" customHeight="1"/>
    <row r="764" s="46" customFormat="1" ht="11.25" customHeight="1"/>
    <row r="765" s="46" customFormat="1" ht="11.25" customHeight="1"/>
    <row r="766" s="46" customFormat="1" ht="11.25" customHeight="1"/>
    <row r="767" s="46" customFormat="1" ht="11.25" customHeight="1"/>
    <row r="768" s="46" customFormat="1" ht="11.25" customHeight="1"/>
    <row r="769" s="46" customFormat="1" ht="11.25" customHeight="1"/>
    <row r="770" s="46" customFormat="1" ht="11.25" customHeight="1"/>
    <row r="771" s="46" customFormat="1" ht="11.25" customHeight="1"/>
    <row r="772" s="46" customFormat="1" ht="11.25" customHeight="1"/>
    <row r="773" s="46" customFormat="1" ht="11.25" customHeight="1"/>
    <row r="774" s="46" customFormat="1" ht="11.25" customHeight="1"/>
    <row r="775" s="46" customFormat="1" ht="11.25" customHeight="1"/>
    <row r="776" s="46" customFormat="1" ht="11.25" customHeight="1"/>
    <row r="777" s="46" customFormat="1" ht="11.25" customHeight="1"/>
    <row r="778" s="46" customFormat="1" ht="11.25" customHeight="1"/>
    <row r="779" s="46" customFormat="1" ht="11.25" customHeight="1"/>
    <row r="780" s="46" customFormat="1" ht="11.25" customHeight="1"/>
    <row r="781" s="46" customFormat="1" ht="11.25" customHeight="1"/>
    <row r="782" s="46" customFormat="1" ht="11.25" customHeight="1"/>
    <row r="783" s="46" customFormat="1" ht="11.25" customHeight="1"/>
    <row r="784" s="46" customFormat="1" ht="11.25" customHeight="1"/>
    <row r="785" s="46" customFormat="1" ht="11.25" customHeight="1"/>
    <row r="786" s="46" customFormat="1" ht="11.25" customHeight="1"/>
    <row r="787" s="46" customFormat="1" ht="11.25" customHeight="1"/>
    <row r="788" s="46" customFormat="1" ht="11.25" customHeight="1"/>
    <row r="789" s="46" customFormat="1" ht="11.25" customHeight="1"/>
    <row r="790" s="46" customFormat="1" ht="11.25" customHeight="1"/>
    <row r="791" s="46" customFormat="1" ht="11.25" customHeight="1"/>
    <row r="792" s="46" customFormat="1" ht="11.25" customHeight="1"/>
    <row r="793" s="46" customFormat="1" ht="11.25" customHeight="1"/>
    <row r="794" s="46" customFormat="1" ht="11.25" customHeight="1"/>
    <row r="795" s="46" customFormat="1" ht="11.25" customHeight="1"/>
    <row r="796" s="46" customFormat="1" ht="11.25" customHeight="1"/>
    <row r="797" s="46" customFormat="1" ht="11.25" customHeight="1"/>
    <row r="798" s="46" customFormat="1" ht="11.25" customHeight="1"/>
    <row r="799" s="46" customFormat="1" ht="11.25" customHeight="1"/>
    <row r="800" s="46" customFormat="1" ht="11.25" customHeight="1"/>
    <row r="801" s="46" customFormat="1" ht="11.25" customHeight="1"/>
    <row r="802" s="46" customFormat="1" ht="11.25" customHeight="1"/>
    <row r="803" s="46" customFormat="1" ht="11.25" customHeight="1"/>
    <row r="804" s="46" customFormat="1" ht="11.25" customHeight="1"/>
    <row r="805" s="46" customFormat="1" ht="11.25" customHeight="1"/>
    <row r="806" s="46" customFormat="1" ht="11.25" customHeight="1"/>
    <row r="807" s="46" customFormat="1" ht="11.25" customHeight="1"/>
    <row r="808" s="46" customFormat="1" ht="11.25" customHeight="1"/>
    <row r="809" s="46" customFormat="1" ht="11.25" customHeight="1"/>
    <row r="810" s="46" customFormat="1" ht="11.25" customHeight="1"/>
    <row r="811" s="46" customFormat="1" ht="11.25" customHeight="1"/>
    <row r="812" s="46" customFormat="1" ht="11.25" customHeight="1"/>
    <row r="813" s="46" customFormat="1" ht="11.25" customHeight="1"/>
    <row r="814" s="46" customFormat="1" ht="11.25" customHeight="1"/>
    <row r="815" s="46" customFormat="1" ht="11.25" customHeight="1"/>
    <row r="816" s="46" customFormat="1" ht="11.25" customHeight="1"/>
    <row r="817" s="46" customFormat="1" ht="11.25" customHeight="1"/>
    <row r="818" s="46" customFormat="1" ht="11.25" customHeight="1"/>
    <row r="819" s="46" customFormat="1" ht="11.25" customHeight="1"/>
    <row r="820" s="46" customFormat="1" ht="11.25" customHeight="1"/>
    <row r="821" s="46" customFormat="1" ht="11.25" customHeight="1"/>
    <row r="822" s="46" customFormat="1" ht="11.25" customHeight="1"/>
    <row r="823" s="46" customFormat="1" ht="11.25" customHeight="1"/>
    <row r="824" s="46" customFormat="1" ht="11.25" customHeight="1"/>
    <row r="825" s="46" customFormat="1" ht="11.25" customHeight="1"/>
    <row r="826" s="46" customFormat="1" ht="11.25" customHeight="1"/>
    <row r="827" s="46" customFormat="1" ht="11.25" customHeight="1"/>
    <row r="828" s="46" customFormat="1" ht="11.25" customHeight="1"/>
    <row r="829" s="46" customFormat="1" ht="11.25" customHeight="1"/>
    <row r="830" s="46" customFormat="1" ht="11.25" customHeight="1"/>
    <row r="831" s="46" customFormat="1" ht="11.25" customHeight="1"/>
    <row r="832" s="46" customFormat="1" ht="11.25" customHeight="1"/>
    <row r="833" s="46" customFormat="1" ht="11.25" customHeight="1"/>
    <row r="834" s="46" customFormat="1" ht="11.25" customHeight="1"/>
    <row r="835" s="46" customFormat="1" ht="11.25" customHeight="1"/>
    <row r="836" s="46" customFormat="1" ht="11.25" customHeight="1"/>
    <row r="837" s="46" customFormat="1" ht="11.25" customHeight="1"/>
    <row r="838" s="46" customFormat="1" ht="11.25" customHeight="1"/>
    <row r="839" s="46" customFormat="1" ht="11.25" customHeight="1"/>
    <row r="840" s="46" customFormat="1" ht="11.25" customHeight="1"/>
    <row r="841" s="46" customFormat="1" ht="11.25" customHeight="1"/>
    <row r="842" s="46" customFormat="1" ht="11.25" customHeight="1"/>
    <row r="843" s="46" customFormat="1" ht="11.25" customHeight="1"/>
    <row r="844" s="46" customFormat="1" ht="11.25" customHeight="1"/>
    <row r="845" s="46" customFormat="1" ht="11.25" customHeight="1"/>
    <row r="846" s="46" customFormat="1" ht="11.25" customHeight="1"/>
    <row r="847" s="46" customFormat="1" ht="11.25" customHeight="1"/>
    <row r="848" s="46" customFormat="1" ht="11.25" customHeight="1"/>
    <row r="849" s="46" customFormat="1" ht="11.25" customHeight="1"/>
    <row r="850" s="46" customFormat="1" ht="11.25" customHeight="1"/>
    <row r="851" s="46" customFormat="1" ht="11.25" customHeight="1"/>
    <row r="852" s="46" customFormat="1" ht="11.25" customHeight="1"/>
    <row r="853" s="46" customFormat="1" ht="11.25" customHeight="1"/>
    <row r="854" s="46" customFormat="1" ht="11.25" customHeight="1"/>
    <row r="855" s="46" customFormat="1" ht="11.25" customHeight="1"/>
    <row r="856" s="46" customFormat="1" ht="11.25" customHeight="1"/>
    <row r="857" s="46" customFormat="1" ht="11.25" customHeight="1"/>
    <row r="858" s="46" customFormat="1" ht="11.25" customHeight="1"/>
    <row r="859" s="46" customFormat="1" ht="11.25" customHeight="1"/>
    <row r="860" s="46" customFormat="1" ht="11.25" customHeight="1"/>
    <row r="861" s="46" customFormat="1" ht="11.25" customHeight="1"/>
    <row r="862" s="46" customFormat="1" ht="11.25" customHeight="1"/>
    <row r="863" s="46" customFormat="1" ht="11.25" customHeight="1"/>
    <row r="864" s="46" customFormat="1" ht="11.25" customHeight="1"/>
    <row r="865" s="46" customFormat="1" ht="11.25" customHeight="1"/>
    <row r="866" s="46" customFormat="1" ht="11.25" customHeight="1"/>
    <row r="867" s="46" customFormat="1" ht="11.25" customHeight="1"/>
    <row r="868" s="46" customFormat="1" ht="11.25" customHeight="1"/>
    <row r="869" s="46" customFormat="1" ht="11.25" customHeight="1"/>
    <row r="870" s="46" customFormat="1" ht="11.25" customHeight="1"/>
    <row r="871" s="46" customFormat="1" ht="11.25" customHeight="1"/>
    <row r="872" s="46" customFormat="1" ht="11.25" customHeight="1"/>
    <row r="873" s="46" customFormat="1" ht="11.25" customHeight="1"/>
    <row r="874" s="46" customFormat="1" ht="11.25" customHeight="1"/>
    <row r="875" s="46" customFormat="1" ht="11.25" customHeight="1"/>
    <row r="876" s="46" customFormat="1" ht="11.25" customHeight="1"/>
    <row r="877" s="46" customFormat="1" ht="11.25" customHeight="1"/>
    <row r="878" s="46" customFormat="1" ht="11.25" customHeight="1"/>
    <row r="879" s="46" customFormat="1" ht="11.25" customHeight="1"/>
    <row r="880" s="46" customFormat="1" ht="11.25" customHeight="1"/>
    <row r="881" s="46" customFormat="1" ht="11.25" customHeight="1"/>
    <row r="882" s="46" customFormat="1" ht="11.25" customHeight="1"/>
    <row r="883" s="46" customFormat="1" ht="11.25" customHeight="1"/>
    <row r="884" s="46" customFormat="1" ht="11.25" customHeight="1"/>
    <row r="885" s="46" customFormat="1" ht="11.25" customHeight="1"/>
    <row r="886" s="46" customFormat="1" ht="11.25" customHeight="1"/>
    <row r="887" s="46" customFormat="1" ht="11.25" customHeight="1"/>
    <row r="888" s="46" customFormat="1" ht="11.25" customHeight="1"/>
    <row r="889" s="46" customFormat="1" ht="11.25" customHeight="1"/>
    <row r="890" s="46" customFormat="1" ht="11.25" customHeight="1"/>
    <row r="891" s="46" customFormat="1" ht="11.25" customHeight="1"/>
    <row r="892" s="46" customFormat="1" ht="11.25" customHeight="1"/>
    <row r="893" s="46" customFormat="1" ht="11.25" customHeight="1"/>
    <row r="894" s="46" customFormat="1" ht="11.25" customHeight="1"/>
    <row r="895" s="46" customFormat="1" ht="11.25" customHeight="1"/>
    <row r="896" s="46" customFormat="1" ht="11.25" customHeight="1"/>
    <row r="897" s="46" customFormat="1" ht="11.25" customHeight="1"/>
    <row r="898" s="46" customFormat="1" ht="11.25" customHeight="1"/>
    <row r="899" s="46" customFormat="1" ht="11.25" customHeight="1"/>
    <row r="900" s="46" customFormat="1" ht="11.25" customHeight="1"/>
    <row r="901" s="46" customFormat="1" ht="11.25" customHeight="1"/>
    <row r="902" s="46" customFormat="1" ht="11.25" customHeight="1"/>
    <row r="903" s="46" customFormat="1" ht="11.25" customHeight="1"/>
    <row r="904" s="46" customFormat="1" ht="11.25" customHeight="1"/>
    <row r="905" s="46" customFormat="1" ht="11.25" customHeight="1"/>
    <row r="906" s="46" customFormat="1" ht="11.25" customHeight="1"/>
    <row r="907" s="46" customFormat="1" ht="11.25" customHeight="1"/>
    <row r="908" s="46" customFormat="1" ht="11.25" customHeight="1"/>
    <row r="909" s="46" customFormat="1" ht="11.25" customHeight="1"/>
    <row r="910" s="46" customFormat="1" ht="11.25" customHeight="1"/>
    <row r="911" s="46" customFormat="1" ht="11.25" customHeight="1"/>
    <row r="912" s="46" customFormat="1" ht="11.25" customHeight="1"/>
    <row r="913" s="46" customFormat="1" ht="11.25" customHeight="1"/>
    <row r="914" s="46" customFormat="1" ht="11.25" customHeight="1"/>
    <row r="915" s="46" customFormat="1" ht="11.25" customHeight="1"/>
    <row r="916" s="46" customFormat="1" ht="11.25" customHeight="1"/>
    <row r="917" s="46" customFormat="1" ht="11.25" customHeight="1"/>
    <row r="918" s="46" customFormat="1" ht="11.25" customHeight="1"/>
    <row r="919" s="46" customFormat="1" ht="11.25" customHeight="1"/>
    <row r="920" s="46" customFormat="1" ht="11.25" customHeight="1"/>
    <row r="921" s="46" customFormat="1" ht="11.25" customHeight="1"/>
    <row r="922" s="46" customFormat="1" ht="11.25" customHeight="1"/>
    <row r="923" s="46" customFormat="1" ht="11.25" customHeight="1"/>
    <row r="924" s="46" customFormat="1" ht="11.25" customHeight="1"/>
    <row r="925" s="46" customFormat="1" ht="11.25" customHeight="1"/>
    <row r="926" s="46" customFormat="1" ht="11.25" customHeight="1"/>
    <row r="927" s="46" customFormat="1" ht="11.25" customHeight="1"/>
    <row r="928" s="46" customFormat="1" ht="11.25" customHeight="1"/>
    <row r="929" s="46" customFormat="1" ht="11.25" customHeight="1"/>
    <row r="930" s="46" customFormat="1" ht="11.25" customHeight="1"/>
    <row r="931" s="46" customFormat="1" ht="11.25" customHeight="1"/>
    <row r="932" s="46" customFormat="1" ht="11.25" customHeight="1"/>
    <row r="933" s="46" customFormat="1" ht="11.25" customHeight="1"/>
    <row r="934" s="46" customFormat="1" ht="11.25" customHeight="1"/>
    <row r="935" s="46" customFormat="1" ht="11.25" customHeight="1"/>
    <row r="936" s="46" customFormat="1" ht="11.25" customHeight="1"/>
    <row r="937" s="46" customFormat="1" ht="11.25" customHeight="1"/>
    <row r="938" s="46" customFormat="1" ht="11.25" customHeight="1"/>
    <row r="939" s="46" customFormat="1" ht="11.25" customHeight="1"/>
    <row r="940" s="46" customFormat="1" ht="11.25" customHeight="1"/>
    <row r="941" s="46" customFormat="1" ht="11.25" customHeight="1"/>
    <row r="942" s="46" customFormat="1" ht="11.25" customHeight="1"/>
    <row r="943" s="46" customFormat="1" ht="11.25" customHeight="1"/>
    <row r="944" s="46" customFormat="1" ht="11.25" customHeight="1"/>
    <row r="945" s="46" customFormat="1" ht="11.25" customHeight="1"/>
    <row r="946" s="46" customFormat="1" ht="11.25" customHeight="1"/>
    <row r="947" s="46" customFormat="1" ht="11.25" customHeight="1"/>
    <row r="948" s="46" customFormat="1" ht="11.25" customHeight="1"/>
    <row r="949" s="46" customFormat="1" ht="11.25" customHeight="1"/>
    <row r="950" s="46" customFormat="1" ht="11.25" customHeight="1"/>
    <row r="951" s="46" customFormat="1" ht="11.25" customHeight="1"/>
    <row r="952" s="46" customFormat="1" ht="11.25" customHeight="1"/>
    <row r="953" s="46" customFormat="1" ht="11.25" customHeight="1"/>
    <row r="954" s="46" customFormat="1" ht="11.25" customHeight="1"/>
    <row r="955" s="46" customFormat="1" ht="11.25" customHeight="1"/>
    <row r="956" s="46" customFormat="1" ht="11.25" customHeight="1"/>
    <row r="957" s="46" customFormat="1" ht="11.25" customHeight="1"/>
    <row r="958" s="46" customFormat="1" ht="11.25" customHeight="1"/>
    <row r="959" s="46" customFormat="1" ht="11.25" customHeight="1"/>
    <row r="960" s="46" customFormat="1" ht="11.25" customHeight="1"/>
    <row r="961" s="46" customFormat="1" ht="11.25" customHeight="1"/>
    <row r="962" s="46" customFormat="1" ht="11.25" customHeight="1"/>
    <row r="963" s="46" customFormat="1" ht="11.25" customHeight="1"/>
    <row r="964" s="46" customFormat="1" ht="11.25" customHeight="1"/>
    <row r="965" s="46" customFormat="1" ht="11.25" customHeight="1"/>
    <row r="966" s="46" customFormat="1" ht="11.25" customHeight="1"/>
    <row r="967" s="46" customFormat="1" ht="11.25" customHeight="1"/>
    <row r="968" s="46" customFormat="1" ht="11.25" customHeight="1"/>
    <row r="969" s="46" customFormat="1" ht="11.25" customHeight="1"/>
    <row r="970" s="46" customFormat="1" ht="11.25" customHeight="1"/>
    <row r="971" s="46" customFormat="1" ht="11.25" customHeight="1"/>
    <row r="972" s="46" customFormat="1" ht="11.25" customHeight="1"/>
    <row r="973" s="46" customFormat="1" ht="11.25" customHeight="1"/>
    <row r="974" s="46" customFormat="1" ht="11.25" customHeight="1"/>
    <row r="975" s="46" customFormat="1" ht="11.25" customHeight="1"/>
    <row r="976" s="46" customFormat="1" ht="11.25" customHeight="1"/>
    <row r="977" s="46" customFormat="1" ht="11.25" customHeight="1"/>
    <row r="978" s="46" customFormat="1" ht="11.25" customHeight="1"/>
    <row r="979" s="46" customFormat="1" ht="11.25" customHeight="1"/>
    <row r="980" s="46" customFormat="1" ht="11.25" customHeight="1"/>
    <row r="981" s="46" customFormat="1" ht="11.25" customHeight="1"/>
    <row r="982" s="46" customFormat="1" ht="11.25" customHeight="1"/>
    <row r="983" s="46" customFormat="1" ht="11.25" customHeight="1"/>
    <row r="984" s="46" customFormat="1" ht="11.25" customHeight="1"/>
    <row r="985" s="46" customFormat="1" ht="11.25" customHeight="1"/>
    <row r="986" s="46" customFormat="1" ht="11.25" customHeight="1"/>
    <row r="987" s="46" customFormat="1" ht="11.25" customHeight="1"/>
    <row r="988" s="46" customFormat="1" ht="11.25" customHeight="1"/>
    <row r="989" s="46" customFormat="1" ht="11.25" customHeight="1"/>
    <row r="990" s="46" customFormat="1" ht="11.25" customHeight="1"/>
    <row r="991" s="46" customFormat="1" ht="11.25" customHeight="1"/>
    <row r="992" s="46" customFormat="1" ht="11.25" customHeight="1"/>
    <row r="993" s="46" customFormat="1" ht="11.25" customHeight="1"/>
    <row r="994" s="46" customFormat="1" ht="11.25" customHeight="1"/>
    <row r="995" s="46" customFormat="1" ht="11.25" customHeight="1"/>
    <row r="996" s="46" customFormat="1" ht="11.25" customHeight="1"/>
    <row r="997" s="46" customFormat="1" ht="11.25" customHeight="1"/>
    <row r="998" s="46" customFormat="1" ht="11.25" customHeight="1"/>
    <row r="999" s="46" customFormat="1" ht="11.25" customHeight="1"/>
    <row r="1000" s="46" customFormat="1" ht="11.25" customHeight="1"/>
    <row r="1001" s="46" customFormat="1" ht="11.25" customHeight="1"/>
    <row r="1002" s="46" customFormat="1" ht="11.25" customHeight="1"/>
    <row r="1003" s="46" customFormat="1" ht="11.25" customHeight="1"/>
    <row r="1004" s="46" customFormat="1" ht="11.25" customHeight="1"/>
    <row r="1005" s="46" customFormat="1" ht="11.25" customHeight="1"/>
    <row r="1006" s="46" customFormat="1" ht="11.25" customHeight="1"/>
    <row r="1007" s="46" customFormat="1" ht="11.25" customHeight="1"/>
    <row r="1008" s="46" customFormat="1" ht="11.25" customHeight="1"/>
    <row r="1009" s="46" customFormat="1" ht="11.25" customHeight="1"/>
    <row r="1010" s="46" customFormat="1" ht="11.25" customHeight="1"/>
    <row r="1011" s="46" customFormat="1" ht="11.25" customHeight="1"/>
    <row r="1012" s="46" customFormat="1" ht="11.25" customHeight="1"/>
    <row r="1013" s="46" customFormat="1" ht="11.25" customHeight="1"/>
    <row r="1014" s="46" customFormat="1" ht="11.25" customHeight="1"/>
    <row r="1015" s="46" customFormat="1" ht="11.25" customHeight="1"/>
    <row r="1016" s="46" customFormat="1" ht="11.25" customHeight="1"/>
    <row r="1017" s="46" customFormat="1" ht="11.25" customHeight="1"/>
    <row r="1018" s="46" customFormat="1" ht="11.25" customHeight="1"/>
    <row r="1019" s="46" customFormat="1" ht="11.25" customHeight="1"/>
    <row r="1020" s="46" customFormat="1" ht="11.25" customHeight="1"/>
    <row r="1021" s="46" customFormat="1" ht="11.25" customHeight="1"/>
    <row r="1022" s="46" customFormat="1" ht="11.25" customHeight="1"/>
    <row r="1023" s="46" customFormat="1" ht="11.25" customHeight="1"/>
    <row r="1024" s="46" customFormat="1" ht="11.25" customHeight="1"/>
    <row r="1025" s="46" customFormat="1" ht="11.25" customHeight="1"/>
    <row r="1026" s="46" customFormat="1" ht="11.25" customHeight="1"/>
    <row r="1027" s="46" customFormat="1" ht="11.25" customHeight="1"/>
    <row r="1028" s="46" customFormat="1" ht="11.25" customHeight="1"/>
    <row r="1029" s="46" customFormat="1" ht="11.25" customHeight="1"/>
    <row r="1030" s="46" customFormat="1" ht="11.25" customHeight="1"/>
    <row r="1031" s="46" customFormat="1" ht="11.25" customHeight="1"/>
    <row r="1032" s="46" customFormat="1" ht="11.25" customHeight="1"/>
    <row r="1033" s="46" customFormat="1" ht="11.25" customHeight="1"/>
    <row r="1034" s="46" customFormat="1" ht="11.25" customHeight="1"/>
    <row r="1035" s="46" customFormat="1" ht="11.25" customHeight="1"/>
    <row r="1036" s="46" customFormat="1" ht="11.25" customHeight="1"/>
    <row r="1037" s="46" customFormat="1" ht="11.25" customHeight="1"/>
    <row r="1038" s="46" customFormat="1" ht="11.25" customHeight="1"/>
    <row r="1039" s="46" customFormat="1" ht="11.25" customHeight="1"/>
    <row r="1040" s="46" customFormat="1" ht="11.25" customHeight="1"/>
    <row r="1041" s="46" customFormat="1" ht="11.25" customHeight="1"/>
    <row r="1042" s="46" customFormat="1" ht="11.25" customHeight="1"/>
    <row r="1043" s="46" customFormat="1" ht="11.25" customHeight="1"/>
    <row r="1044" s="46" customFormat="1" ht="11.25" customHeight="1"/>
    <row r="1045" s="46" customFormat="1" ht="11.25" customHeight="1"/>
    <row r="1046" s="46" customFormat="1" ht="11.25" customHeight="1"/>
    <row r="1047" s="46" customFormat="1" ht="11.25" customHeight="1"/>
    <row r="1048" s="46" customFormat="1" ht="11.25" customHeight="1"/>
    <row r="1049" s="46" customFormat="1" ht="11.25" customHeight="1"/>
    <row r="1050" s="46" customFormat="1" ht="11.25" customHeight="1"/>
    <row r="1051" s="46" customFormat="1" ht="11.25" customHeight="1"/>
    <row r="1052" s="46" customFormat="1" ht="11.25" customHeight="1"/>
    <row r="1053" s="46" customFormat="1" ht="11.25" customHeight="1"/>
    <row r="1054" s="46" customFormat="1" ht="11.25" customHeight="1"/>
    <row r="1055" s="46" customFormat="1" ht="11.25" customHeight="1"/>
    <row r="1056" s="46" customFormat="1" ht="11.25" customHeight="1"/>
    <row r="1057" s="46" customFormat="1" ht="11.25" customHeight="1"/>
    <row r="1058" s="46" customFormat="1" ht="11.25" customHeight="1"/>
    <row r="1059" s="46" customFormat="1" ht="11.25" customHeight="1"/>
    <row r="1060" s="46" customFormat="1" ht="11.25" customHeight="1"/>
    <row r="1061" s="46" customFormat="1" ht="11.25" customHeight="1"/>
    <row r="1062" s="46" customFormat="1" ht="11.25" customHeight="1"/>
    <row r="1063" s="46" customFormat="1" ht="11.25" customHeight="1"/>
    <row r="1064" s="46" customFormat="1" ht="11.25" customHeight="1"/>
    <row r="1065" s="46" customFormat="1" ht="11.25" customHeight="1"/>
    <row r="1066" s="46" customFormat="1" ht="11.25" customHeight="1"/>
    <row r="1067" s="46" customFormat="1" ht="11.25" customHeight="1"/>
    <row r="1068" s="46" customFormat="1" ht="11.25" customHeight="1"/>
    <row r="1069" s="46" customFormat="1" ht="11.25" customHeight="1"/>
    <row r="1070" s="46" customFormat="1" ht="11.25" customHeight="1"/>
    <row r="1071" s="46" customFormat="1" ht="11.25" customHeight="1"/>
    <row r="1072" s="46" customFormat="1" ht="11.25" customHeight="1"/>
    <row r="1073" s="46" customFormat="1" ht="11.25" customHeight="1"/>
    <row r="1074" s="46" customFormat="1" ht="11.25" customHeight="1"/>
    <row r="1075" s="46" customFormat="1" ht="11.25" customHeight="1"/>
    <row r="1076" s="46" customFormat="1" ht="11.25" customHeight="1"/>
    <row r="1077" s="46" customFormat="1" ht="11.25" customHeight="1"/>
    <row r="1078" s="46" customFormat="1" ht="11.25" customHeight="1"/>
    <row r="1079" s="46" customFormat="1" ht="11.25" customHeight="1"/>
    <row r="1080" s="46" customFormat="1" ht="11.25" customHeight="1"/>
    <row r="1081" s="46" customFormat="1" ht="11.25" customHeight="1"/>
    <row r="1082" s="46" customFormat="1" ht="11.25" customHeight="1"/>
    <row r="1083" s="46" customFormat="1" ht="11.25" customHeight="1"/>
    <row r="1084" s="46" customFormat="1" ht="11.25" customHeight="1"/>
    <row r="1085" s="46" customFormat="1" ht="11.25" customHeight="1"/>
    <row r="1086" s="46" customFormat="1" ht="11.25" customHeight="1"/>
    <row r="1087" s="46" customFormat="1" ht="11.25" customHeight="1"/>
    <row r="1088" s="46" customFormat="1" ht="11.25" customHeight="1"/>
    <row r="1089" s="46" customFormat="1" ht="11.25" customHeight="1"/>
    <row r="1090" s="46" customFormat="1" ht="11.25" customHeight="1"/>
    <row r="1091" s="46" customFormat="1" ht="11.25" customHeight="1"/>
    <row r="1092" s="46" customFormat="1" ht="11.25" customHeight="1"/>
    <row r="1093" s="46" customFormat="1" ht="11.25" customHeight="1"/>
    <row r="1094" s="46" customFormat="1" ht="11.25" customHeight="1"/>
    <row r="1095" s="46" customFormat="1" ht="11.25" customHeight="1"/>
    <row r="1096" s="46" customFormat="1" ht="11.25" customHeight="1"/>
    <row r="1097" s="46" customFormat="1" ht="11.25" customHeight="1"/>
    <row r="1098" s="46" customFormat="1" ht="11.25" customHeight="1"/>
    <row r="1099" s="46" customFormat="1" ht="11.25" customHeight="1"/>
    <row r="1100" s="46" customFormat="1" ht="11.25" customHeight="1"/>
    <row r="1101" s="46" customFormat="1" ht="11.25" customHeight="1"/>
    <row r="1102" s="46" customFormat="1" ht="11.25" customHeight="1"/>
    <row r="1103" s="46" customFormat="1" ht="11.25" customHeight="1"/>
    <row r="1104" s="46" customFormat="1" ht="11.25" customHeight="1"/>
    <row r="1105" s="46" customFormat="1" ht="11.25" customHeight="1"/>
    <row r="1106" s="46" customFormat="1" ht="11.25" customHeight="1"/>
    <row r="1107" s="46" customFormat="1" ht="11.25" customHeight="1"/>
    <row r="1108" s="46" customFormat="1" ht="11.25" customHeight="1"/>
    <row r="1109" s="46" customFormat="1" ht="11.25" customHeight="1"/>
    <row r="1110" s="46" customFormat="1" ht="11.25" customHeight="1"/>
    <row r="1111" s="46" customFormat="1" ht="11.25" customHeight="1"/>
    <row r="1112" s="46" customFormat="1" ht="11.25" customHeight="1"/>
    <row r="1113" s="46" customFormat="1" ht="11.25" customHeight="1"/>
    <row r="1114" s="46" customFormat="1" ht="11.25" customHeight="1"/>
    <row r="1115" s="46" customFormat="1" ht="11.25" customHeight="1"/>
    <row r="1116" s="46" customFormat="1" ht="11.25" customHeight="1"/>
    <row r="1117" s="46" customFormat="1" ht="11.25" customHeight="1"/>
    <row r="1118" s="46" customFormat="1" ht="11.25" customHeight="1"/>
    <row r="1119" s="46" customFormat="1" ht="11.25" customHeight="1"/>
    <row r="1120" s="46" customFormat="1" ht="11.25" customHeight="1"/>
    <row r="1121" s="46" customFormat="1" ht="11.25" customHeight="1"/>
    <row r="1122" s="46" customFormat="1" ht="11.25" customHeight="1"/>
    <row r="1123" s="46" customFormat="1" ht="11.25" customHeight="1"/>
    <row r="1124" s="46" customFormat="1" ht="11.25" customHeight="1"/>
    <row r="1125" s="46" customFormat="1" ht="11.25" customHeight="1"/>
    <row r="1126" s="46" customFormat="1" ht="11.25" customHeight="1"/>
    <row r="1127" s="46" customFormat="1" ht="11.25" customHeight="1"/>
    <row r="1128" s="46" customFormat="1" ht="11.25" customHeight="1"/>
    <row r="1129" s="46" customFormat="1" ht="11.25" customHeight="1"/>
    <row r="1130" s="46" customFormat="1" ht="11.25" customHeight="1"/>
    <row r="1131" s="46" customFormat="1" ht="11.25" customHeight="1"/>
    <row r="1132" s="46" customFormat="1" ht="11.25" customHeight="1"/>
    <row r="1133" s="46" customFormat="1" ht="11.25" customHeight="1"/>
    <row r="1134" s="46" customFormat="1" ht="11.25" customHeight="1"/>
    <row r="1135" s="46" customFormat="1" ht="11.25" customHeight="1"/>
    <row r="1136" s="46" customFormat="1" ht="11.25" customHeight="1"/>
    <row r="1137" s="46" customFormat="1" ht="11.25" customHeight="1"/>
    <row r="1138" s="46" customFormat="1" ht="11.25" customHeight="1"/>
    <row r="1139" s="46" customFormat="1" ht="11.25" customHeight="1"/>
    <row r="1140" s="46" customFormat="1" ht="11.25" customHeight="1"/>
    <row r="1141" s="46" customFormat="1" ht="11.25" customHeight="1"/>
    <row r="1142" s="46" customFormat="1" ht="11.25" customHeight="1"/>
    <row r="1143" s="46" customFormat="1" ht="11.25" customHeight="1"/>
    <row r="1144" s="46" customFormat="1" ht="11.25" customHeight="1"/>
    <row r="1145" s="46" customFormat="1" ht="11.25" customHeight="1"/>
    <row r="1146" s="46" customFormat="1" ht="11.25" customHeight="1"/>
    <row r="1147" s="46" customFormat="1" ht="11.25" customHeight="1"/>
    <row r="1148" s="46" customFormat="1" ht="11.25" customHeight="1"/>
    <row r="1149" s="46" customFormat="1" ht="11.25" customHeight="1"/>
    <row r="1150" s="46" customFormat="1" ht="11.25" customHeight="1"/>
    <row r="1151" s="46" customFormat="1" ht="11.25" customHeight="1"/>
    <row r="1152" s="46" customFormat="1" ht="11.25" customHeight="1"/>
    <row r="1153" s="46" customFormat="1" ht="11.25" customHeight="1"/>
    <row r="1154" s="46" customFormat="1" ht="11.25" customHeight="1"/>
    <row r="1155" s="46" customFormat="1" ht="11.25" customHeight="1"/>
    <row r="1156" s="46" customFormat="1" ht="11.25" customHeight="1"/>
    <row r="1157" s="46" customFormat="1" ht="11.25" customHeight="1"/>
    <row r="1158" s="46" customFormat="1" ht="11.25" customHeight="1"/>
    <row r="1159" s="46" customFormat="1" ht="11.25" customHeight="1"/>
    <row r="1160" s="46" customFormat="1" ht="11.25" customHeight="1"/>
    <row r="1161" s="46" customFormat="1" ht="11.25" customHeight="1"/>
    <row r="1162" s="46" customFormat="1" ht="11.25" customHeight="1"/>
    <row r="1163" s="46" customFormat="1" ht="11.25" customHeight="1"/>
    <row r="1164" s="46" customFormat="1" ht="11.25" customHeight="1"/>
    <row r="1165" s="46" customFormat="1" ht="11.25" customHeight="1"/>
    <row r="1166" s="46" customFormat="1" ht="11.25" customHeight="1"/>
    <row r="1167" s="46" customFormat="1" ht="11.25" customHeight="1"/>
    <row r="1168" s="46" customFormat="1" ht="11.25" customHeight="1"/>
    <row r="1169" s="46" customFormat="1" ht="11.25" customHeight="1"/>
    <row r="1170" s="46" customFormat="1" ht="11.25" customHeight="1"/>
    <row r="1171" s="46" customFormat="1" ht="11.25" customHeight="1"/>
    <row r="1172" s="46" customFormat="1" ht="11.25" customHeight="1"/>
    <row r="1173" s="46" customFormat="1" ht="11.25" customHeight="1"/>
    <row r="1174" s="46" customFormat="1" ht="11.25" customHeight="1"/>
    <row r="1175" s="46" customFormat="1" ht="11.25" customHeight="1"/>
    <row r="1176" s="46" customFormat="1" ht="11.25" customHeight="1"/>
    <row r="1177" s="46" customFormat="1" ht="11.25" customHeight="1"/>
    <row r="1178" s="46" customFormat="1" ht="11.25" customHeight="1"/>
    <row r="1179" s="46" customFormat="1" ht="11.25" customHeight="1"/>
    <row r="1180" s="46" customFormat="1" ht="11.25" customHeight="1"/>
    <row r="1181" s="46" customFormat="1" ht="11.25" customHeight="1"/>
    <row r="1182" s="46" customFormat="1" ht="11.25" customHeight="1"/>
    <row r="1183" s="46" customFormat="1" ht="11.25" customHeight="1"/>
    <row r="1184" s="46" customFormat="1" ht="11.25" customHeight="1"/>
    <row r="1185" s="46" customFormat="1" ht="11.25" customHeight="1"/>
    <row r="1186" s="46" customFormat="1" ht="11.25" customHeight="1"/>
    <row r="1187" s="46" customFormat="1" ht="11.25" customHeight="1"/>
    <row r="1188" s="46" customFormat="1" ht="11.25" customHeight="1"/>
    <row r="1189" s="46" customFormat="1" ht="11.25" customHeight="1"/>
    <row r="1190" s="46" customFormat="1" ht="11.25" customHeight="1"/>
    <row r="1191" s="46" customFormat="1" ht="11.25" customHeight="1"/>
    <row r="1192" s="46" customFormat="1" ht="11.25" customHeight="1"/>
    <row r="1193" s="46" customFormat="1" ht="11.25" customHeight="1"/>
    <row r="1194" s="46" customFormat="1" ht="11.25" customHeight="1"/>
    <row r="1195" s="46" customFormat="1" ht="11.25" customHeight="1"/>
    <row r="1196" s="46" customFormat="1" ht="11.25" customHeight="1"/>
    <row r="1197" s="46" customFormat="1" ht="11.25" customHeight="1"/>
    <row r="1198" s="46" customFormat="1" ht="11.25" customHeight="1"/>
    <row r="1199" s="46" customFormat="1" ht="11.25" customHeight="1"/>
    <row r="1200" s="46" customFormat="1" ht="11.25" customHeight="1"/>
    <row r="1201" s="46" customFormat="1" ht="11.25" customHeight="1"/>
  </sheetData>
  <mergeCells count="33">
    <mergeCell ref="M32:O32"/>
    <mergeCell ref="N1:O1"/>
    <mergeCell ref="F1:M1"/>
    <mergeCell ref="F11:F13"/>
    <mergeCell ref="O11:O12"/>
    <mergeCell ref="L12:M12"/>
    <mergeCell ref="B10:O10"/>
    <mergeCell ref="A8:O8"/>
    <mergeCell ref="B30:D30"/>
    <mergeCell ref="B26:C26"/>
    <mergeCell ref="F30:H30"/>
    <mergeCell ref="D26:G26"/>
    <mergeCell ref="B28:O28"/>
    <mergeCell ref="H26:I26"/>
    <mergeCell ref="J26:O26"/>
    <mergeCell ref="J30:K30"/>
    <mergeCell ref="M30:O30"/>
    <mergeCell ref="A19:F19"/>
    <mergeCell ref="D17:E17"/>
    <mergeCell ref="D16:E16"/>
    <mergeCell ref="D18:E18"/>
    <mergeCell ref="L11:N11"/>
    <mergeCell ref="D14:E14"/>
    <mergeCell ref="D15:E15"/>
    <mergeCell ref="H11:H13"/>
    <mergeCell ref="G11:G13"/>
    <mergeCell ref="I11:I13"/>
    <mergeCell ref="K11:K13"/>
    <mergeCell ref="J11:J12"/>
    <mergeCell ref="A11:A13"/>
    <mergeCell ref="B11:B13"/>
    <mergeCell ref="C11:C13"/>
    <mergeCell ref="D11:E13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sqref="A1:XFD1048576"/>
    </sheetView>
  </sheetViews>
  <sheetFormatPr defaultColWidth="7.75" defaultRowHeight="14.25"/>
  <cols>
    <col min="1" max="1" width="4.375" style="28" customWidth="1"/>
    <col min="2" max="2" width="17.75" style="28" customWidth="1"/>
    <col min="3" max="4" width="13.625" style="28" customWidth="1"/>
    <col min="5" max="5" width="10.75" style="28" customWidth="1"/>
    <col min="6" max="6" width="11.625" style="28" customWidth="1"/>
    <col min="7" max="7" width="12.375" style="28" customWidth="1"/>
    <col min="8" max="8" width="12.875" style="28" customWidth="1"/>
    <col min="9" max="9" width="11.75" style="28" customWidth="1"/>
    <col min="10" max="16384" width="7.75" style="28"/>
  </cols>
  <sheetData>
    <row r="1" spans="1:10" ht="15">
      <c r="A1" s="137" t="s">
        <v>10</v>
      </c>
      <c r="B1" s="138"/>
      <c r="C1" s="138"/>
      <c r="D1" s="138"/>
      <c r="E1" s="138"/>
      <c r="F1" s="138"/>
      <c r="G1" s="138"/>
      <c r="H1" s="138"/>
      <c r="I1" s="138"/>
    </row>
    <row r="2" spans="1:10">
      <c r="B2" s="29"/>
      <c r="C2" s="30"/>
      <c r="D2" s="30"/>
      <c r="E2" s="139" t="s">
        <v>11</v>
      </c>
      <c r="F2" s="140"/>
      <c r="G2" s="140"/>
      <c r="H2" s="140"/>
      <c r="I2" s="31"/>
      <c r="J2" s="31"/>
    </row>
    <row r="3" spans="1:10" s="36" customFormat="1" ht="71.25">
      <c r="A3" s="32" t="s">
        <v>12</v>
      </c>
      <c r="B3" s="33" t="s">
        <v>13</v>
      </c>
      <c r="C3" s="33" t="s">
        <v>14</v>
      </c>
      <c r="D3" s="33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2" t="s">
        <v>20</v>
      </c>
      <c r="J3" s="35"/>
    </row>
    <row r="4" spans="1:10">
      <c r="A4" s="37" t="s">
        <v>21</v>
      </c>
      <c r="B4" s="38">
        <v>90000</v>
      </c>
      <c r="C4" s="38">
        <f>B4/1.1964</f>
        <v>75225.677031093292</v>
      </c>
      <c r="D4" s="38">
        <f>C4*19.64%</f>
        <v>14774.322968906725</v>
      </c>
      <c r="E4" s="39">
        <f>G4*8.5%</f>
        <v>5893.2558042791989</v>
      </c>
      <c r="F4" s="39">
        <f>E4*19.64%</f>
        <v>1157.4354399604347</v>
      </c>
      <c r="G4" s="39">
        <f>C4/1.085</f>
        <v>69332.421226814098</v>
      </c>
      <c r="H4" s="39">
        <f>G4*19.64%</f>
        <v>13616.88752894629</v>
      </c>
      <c r="I4" s="37">
        <f>E4+F4+G4+H4</f>
        <v>90000.000000000015</v>
      </c>
      <c r="J4" s="31"/>
    </row>
    <row r="5" spans="1:10">
      <c r="A5" s="37" t="s">
        <v>22</v>
      </c>
      <c r="B5" s="38">
        <v>36000</v>
      </c>
      <c r="C5" s="38">
        <f t="shared" ref="C5:C7" si="0">B5/1.1964</f>
        <v>30090.270812437313</v>
      </c>
      <c r="D5" s="38">
        <f t="shared" ref="D5:D8" si="1">C5*19.64%</f>
        <v>5909.7291875626888</v>
      </c>
      <c r="E5" s="39">
        <f t="shared" ref="E5:E8" si="2">G5*8.5%</f>
        <v>2357.3023217116793</v>
      </c>
      <c r="F5" s="39">
        <f t="shared" ref="F5:F8" si="3">E5*19.64%</f>
        <v>462.97417598417383</v>
      </c>
      <c r="G5" s="39">
        <f t="shared" ref="G5:G8" si="4">C5/1.085</f>
        <v>27732.968490725634</v>
      </c>
      <c r="H5" s="39">
        <f t="shared" ref="H5:H8" si="5">G5*19.64%</f>
        <v>5446.7550115785152</v>
      </c>
      <c r="I5" s="37">
        <f t="shared" ref="I5:I8" si="6">E5+F5+G5+H5</f>
        <v>36000</v>
      </c>
      <c r="J5" s="31"/>
    </row>
    <row r="6" spans="1:10">
      <c r="A6" s="37" t="s">
        <v>23</v>
      </c>
      <c r="B6" s="38">
        <v>36000</v>
      </c>
      <c r="C6" s="38">
        <f t="shared" si="0"/>
        <v>30090.270812437313</v>
      </c>
      <c r="D6" s="38">
        <f t="shared" si="1"/>
        <v>5909.7291875626888</v>
      </c>
      <c r="E6" s="39">
        <f t="shared" si="2"/>
        <v>2357.3023217116793</v>
      </c>
      <c r="F6" s="39">
        <f t="shared" si="3"/>
        <v>462.97417598417383</v>
      </c>
      <c r="G6" s="39">
        <f t="shared" si="4"/>
        <v>27732.968490725634</v>
      </c>
      <c r="H6" s="39">
        <f t="shared" si="5"/>
        <v>5446.7550115785152</v>
      </c>
      <c r="I6" s="37">
        <f t="shared" si="6"/>
        <v>36000</v>
      </c>
      <c r="J6" s="31"/>
    </row>
    <row r="7" spans="1:10">
      <c r="A7" s="37" t="s">
        <v>24</v>
      </c>
      <c r="B7" s="38">
        <v>36000</v>
      </c>
      <c r="C7" s="38">
        <f t="shared" si="0"/>
        <v>30090.270812437313</v>
      </c>
      <c r="D7" s="38">
        <f t="shared" si="1"/>
        <v>5909.7291875626888</v>
      </c>
      <c r="E7" s="39">
        <f t="shared" si="2"/>
        <v>2357.3023217116793</v>
      </c>
      <c r="F7" s="39">
        <f t="shared" si="3"/>
        <v>462.97417598417383</v>
      </c>
      <c r="G7" s="39">
        <f t="shared" si="4"/>
        <v>27732.968490725634</v>
      </c>
      <c r="H7" s="39">
        <f t="shared" si="5"/>
        <v>5446.7550115785152</v>
      </c>
      <c r="I7" s="37">
        <f t="shared" si="6"/>
        <v>36000</v>
      </c>
      <c r="J7" s="31"/>
    </row>
    <row r="8" spans="1:10" ht="15">
      <c r="A8" s="40" t="s">
        <v>25</v>
      </c>
      <c r="B8" s="41">
        <f>SUM(B4:B7)</f>
        <v>198000</v>
      </c>
      <c r="C8" s="41">
        <f>SUM(C4:C7)</f>
        <v>165496.48946840523</v>
      </c>
      <c r="D8" s="41">
        <f t="shared" si="1"/>
        <v>32503.510531594791</v>
      </c>
      <c r="E8" s="42">
        <f t="shared" si="2"/>
        <v>12965.162769414237</v>
      </c>
      <c r="F8" s="42">
        <f t="shared" si="3"/>
        <v>2546.3579679129566</v>
      </c>
      <c r="G8" s="42">
        <f t="shared" si="4"/>
        <v>152531.326698991</v>
      </c>
      <c r="H8" s="42">
        <f t="shared" si="5"/>
        <v>29957.152563681837</v>
      </c>
      <c r="I8" s="40">
        <f t="shared" si="6"/>
        <v>198000.00000000003</v>
      </c>
      <c r="J8" s="31"/>
    </row>
    <row r="9" spans="1:10">
      <c r="E9" s="31"/>
      <c r="F9" s="31"/>
      <c r="G9" s="31"/>
      <c r="H9" s="31"/>
      <c r="I9" s="31"/>
      <c r="J9" s="31"/>
    </row>
    <row r="10" spans="1:10">
      <c r="B10" s="28" t="s">
        <v>26</v>
      </c>
      <c r="E10" s="31"/>
      <c r="F10" s="31"/>
      <c r="G10" s="31"/>
      <c r="H10" s="31"/>
      <c r="I10" s="31"/>
      <c r="J10" s="31"/>
    </row>
    <row r="11" spans="1:10">
      <c r="B11" s="28" t="s">
        <v>27</v>
      </c>
      <c r="E11" s="31"/>
      <c r="F11" s="31"/>
      <c r="G11" s="31"/>
      <c r="H11" s="31"/>
      <c r="I11" s="31"/>
      <c r="J11" s="31"/>
    </row>
    <row r="12" spans="1:10">
      <c r="B12" s="28" t="s">
        <v>28</v>
      </c>
      <c r="E12" s="31"/>
      <c r="F12" s="31"/>
      <c r="G12" s="31"/>
      <c r="H12" s="31"/>
      <c r="I12" s="31"/>
      <c r="J12" s="31"/>
    </row>
    <row r="13" spans="1:10">
      <c r="B13" s="28" t="s">
        <v>29</v>
      </c>
      <c r="E13" s="31"/>
      <c r="F13" s="31"/>
      <c r="G13" s="31"/>
      <c r="H13" s="31"/>
      <c r="I13" s="31"/>
      <c r="J13" s="31"/>
    </row>
    <row r="14" spans="1:10">
      <c r="E14" s="31"/>
      <c r="F14" s="31"/>
      <c r="G14" s="31"/>
      <c r="H14" s="31"/>
      <c r="I14" s="31"/>
      <c r="J14" s="31"/>
    </row>
    <row r="15" spans="1:10">
      <c r="E15" s="31"/>
      <c r="F15" s="31"/>
      <c r="G15" s="31"/>
      <c r="H15" s="31"/>
      <c r="I15" s="31"/>
      <c r="J15" s="31"/>
    </row>
    <row r="16" spans="1:10">
      <c r="E16" s="31"/>
      <c r="F16" s="31"/>
      <c r="G16" s="31"/>
      <c r="H16" s="31"/>
      <c r="I16" s="31"/>
      <c r="J16" s="31"/>
    </row>
    <row r="17" spans="5:10">
      <c r="E17" s="31"/>
      <c r="F17" s="31"/>
      <c r="G17" s="31"/>
      <c r="H17" s="31"/>
      <c r="I17" s="31"/>
      <c r="J17" s="31"/>
    </row>
    <row r="18" spans="5:10">
      <c r="E18" s="31"/>
      <c r="F18" s="31"/>
      <c r="G18" s="31"/>
      <c r="H18" s="31"/>
      <c r="I18" s="31"/>
      <c r="J18" s="31"/>
    </row>
    <row r="19" spans="5:10">
      <c r="E19" s="31"/>
      <c r="F19" s="31"/>
      <c r="G19" s="31"/>
      <c r="H19" s="31"/>
      <c r="I19" s="31"/>
      <c r="J19" s="31"/>
    </row>
    <row r="20" spans="5:10">
      <c r="E20" s="31"/>
      <c r="F20" s="31"/>
      <c r="G20" s="31"/>
      <c r="H20" s="31"/>
      <c r="I20" s="31"/>
      <c r="J20" s="31"/>
    </row>
  </sheetData>
  <mergeCells count="2">
    <mergeCell ref="A1:I1"/>
    <mergeCell ref="E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4d-Dodatek zadaniowy-bezpoś</vt:lpstr>
      <vt:lpstr>Pomoc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Masłowska</dc:creator>
  <cp:lastModifiedBy>Joanna Masłowska</cp:lastModifiedBy>
  <cp:lastPrinted>2025-11-07T13:02:46Z</cp:lastPrinted>
  <dcterms:created xsi:type="dcterms:W3CDTF">2017-01-25T12:24:41Z</dcterms:created>
  <dcterms:modified xsi:type="dcterms:W3CDTF">2025-11-12T07:21:29Z</dcterms:modified>
</cp:coreProperties>
</file>